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875" activeTab="2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карта участника" sheetId="5" r:id="rId5"/>
    <sheet name="список" sheetId="6" r:id="rId6"/>
    <sheet name="десперадо" sheetId="7" r:id="rId7"/>
  </sheets>
  <definedNames>
    <definedName name="Excel_BuiltIn_Print_Area" localSheetId="1">'раунд робин'!$A$1:$V$12</definedName>
    <definedName name="_xlnm.Print_Area" localSheetId="1">'раунд робин'!$A$1:$V$12</definedName>
  </definedNames>
  <calcPr fullCalcOnLoad="1"/>
</workbook>
</file>

<file path=xl/sharedStrings.xml><?xml version="1.0" encoding="utf-8"?>
<sst xmlns="http://schemas.openxmlformats.org/spreadsheetml/2006/main" count="278" uniqueCount="133">
  <si>
    <t>Федерация Боулинга</t>
  </si>
  <si>
    <t>Волгоградской области</t>
  </si>
  <si>
    <t>Открытый Чемпионат Волгоградской области по боулингу</t>
  </si>
  <si>
    <t>26 февраля 2022г.</t>
  </si>
  <si>
    <t>№</t>
  </si>
  <si>
    <t>ФИО</t>
  </si>
  <si>
    <t>г/п</t>
  </si>
  <si>
    <t>игры</t>
  </si>
  <si>
    <t>сумма</t>
  </si>
  <si>
    <t>сумма+г/п</t>
  </si>
  <si>
    <t>средний</t>
  </si>
  <si>
    <t>переигровка</t>
  </si>
  <si>
    <t>Раунд Робин</t>
  </si>
  <si>
    <t>Федерация боулинга</t>
  </si>
  <si>
    <t>26 февраля  2022г.</t>
  </si>
  <si>
    <t>Фамилия</t>
  </si>
  <si>
    <t>Игры</t>
  </si>
  <si>
    <t>Бо
нус</t>
  </si>
  <si>
    <t>Сред
за РР</t>
  </si>
  <si>
    <t>Место</t>
  </si>
  <si>
    <t>бонус</t>
  </si>
  <si>
    <t xml:space="preserve"> </t>
  </si>
  <si>
    <t>ФИНАЛ</t>
  </si>
  <si>
    <t>26 февраля 2022 г</t>
  </si>
  <si>
    <t>дорожки</t>
  </si>
  <si>
    <t>5--6</t>
  </si>
  <si>
    <t>7--8</t>
  </si>
  <si>
    <t>9--10</t>
  </si>
  <si>
    <t>11--12</t>
  </si>
  <si>
    <t>8--1</t>
  </si>
  <si>
    <t>6--3</t>
  </si>
  <si>
    <t>7--2</t>
  </si>
  <si>
    <t>5--4</t>
  </si>
  <si>
    <t>7--4</t>
  </si>
  <si>
    <t>5--2</t>
  </si>
  <si>
    <t>6--1</t>
  </si>
  <si>
    <t>8--3</t>
  </si>
  <si>
    <t>4--3</t>
  </si>
  <si>
    <t>5--1</t>
  </si>
  <si>
    <t>7--3</t>
  </si>
  <si>
    <t>8--2</t>
  </si>
  <si>
    <t>6--4</t>
  </si>
  <si>
    <t>4--2</t>
  </si>
  <si>
    <t>6--2</t>
  </si>
  <si>
    <t>8--4</t>
  </si>
  <si>
    <t>5--3</t>
  </si>
  <si>
    <t>7--1</t>
  </si>
  <si>
    <t>3--2</t>
  </si>
  <si>
    <t>4--1</t>
  </si>
  <si>
    <t>6--5</t>
  </si>
  <si>
    <t>3--1</t>
  </si>
  <si>
    <t>7--5</t>
  </si>
  <si>
    <t>8--6</t>
  </si>
  <si>
    <t>7--6</t>
  </si>
  <si>
    <t>8--5</t>
  </si>
  <si>
    <t>2--1</t>
  </si>
  <si>
    <t>8--7</t>
  </si>
  <si>
    <t>Карточка участников  Открытого чемпионата Волгоградской области по боулингу</t>
  </si>
  <si>
    <t>ПАРА________________________________      №__________</t>
  </si>
  <si>
    <t>Итого</t>
  </si>
  <si>
    <t>РР</t>
  </si>
  <si>
    <t>Бонус</t>
  </si>
  <si>
    <t>подпись</t>
  </si>
  <si>
    <t>Ф.И.О.</t>
  </si>
  <si>
    <t>гандикап</t>
  </si>
  <si>
    <t>взнос</t>
  </si>
  <si>
    <t>переигр-ка</t>
  </si>
  <si>
    <t>десперадо</t>
  </si>
  <si>
    <t>Анипко А</t>
  </si>
  <si>
    <t>Поляков А.</t>
  </si>
  <si>
    <t>Мисходжев Р</t>
  </si>
  <si>
    <t>Егозарьян А</t>
  </si>
  <si>
    <t>Безотосный А</t>
  </si>
  <si>
    <t>Марченко П.</t>
  </si>
  <si>
    <t>Таганов А</t>
  </si>
  <si>
    <t>Смирнов П</t>
  </si>
  <si>
    <t>Лаптев В</t>
  </si>
  <si>
    <t>Гущин А</t>
  </si>
  <si>
    <t>Белов А</t>
  </si>
  <si>
    <t>Шукаев М</t>
  </si>
  <si>
    <t>Иванова О</t>
  </si>
  <si>
    <t>Шатыгина И</t>
  </si>
  <si>
    <t>Лазарев С.</t>
  </si>
  <si>
    <t>Карпов С</t>
  </si>
  <si>
    <t>Тарапатин В</t>
  </si>
  <si>
    <t>Тихонов К</t>
  </si>
  <si>
    <t>Севостьянов Н</t>
  </si>
  <si>
    <t>Лявин А.</t>
  </si>
  <si>
    <t>Команда</t>
  </si>
  <si>
    <t>результат</t>
  </si>
  <si>
    <t>9а</t>
  </si>
  <si>
    <t>8а</t>
  </si>
  <si>
    <t>7а</t>
  </si>
  <si>
    <t>6а</t>
  </si>
  <si>
    <t>5а</t>
  </si>
  <si>
    <t>4а</t>
  </si>
  <si>
    <t>3а</t>
  </si>
  <si>
    <t>2а</t>
  </si>
  <si>
    <t>Сумма
6 игр</t>
  </si>
  <si>
    <t>Всего
11 игр</t>
  </si>
  <si>
    <t>cумма</t>
  </si>
  <si>
    <t>место</t>
  </si>
  <si>
    <t>Безотосный Алексей</t>
  </si>
  <si>
    <t>Марченко Пётр</t>
  </si>
  <si>
    <t>Лазарев Сергей</t>
  </si>
  <si>
    <t>Карпов Сергей</t>
  </si>
  <si>
    <t>Анипко Александр</t>
  </si>
  <si>
    <t>Поляков Александр</t>
  </si>
  <si>
    <t>Шукаев Максим</t>
  </si>
  <si>
    <t>Лаптев Вячеслав</t>
  </si>
  <si>
    <t>Гущин Александр</t>
  </si>
  <si>
    <t>Тарапатин Василий</t>
  </si>
  <si>
    <t>Тихонов Константин</t>
  </si>
  <si>
    <t>Мисходжев Руслан</t>
  </si>
  <si>
    <t>Егозарьян Артур</t>
  </si>
  <si>
    <t>Иванова Ольга</t>
  </si>
  <si>
    <t>Шатыгина Ирина</t>
  </si>
  <si>
    <t>Севостьянов Николай</t>
  </si>
  <si>
    <t>Лявин Андрей</t>
  </si>
  <si>
    <t>Белов Андрей</t>
  </si>
  <si>
    <t>1а</t>
  </si>
  <si>
    <t>Безотосный Алексей-Марченко Петр</t>
  </si>
  <si>
    <t>Мисходжев Руслан-Егозарьян Артур</t>
  </si>
  <si>
    <t>Белов Андрей -Шукаев Максим</t>
  </si>
  <si>
    <t>Лазарев Сергей-Карпов Сергей</t>
  </si>
  <si>
    <t>Анипко Александр-Поляков Александр</t>
  </si>
  <si>
    <t>Тихонов Константин-Тарапатин Василий</t>
  </si>
  <si>
    <t>Лаптев Вячеслав -Гущин Александр</t>
  </si>
  <si>
    <t>Тарапатин Василий-Тихонов Константин</t>
  </si>
  <si>
    <t>3 место Шукаев Белов</t>
  </si>
  <si>
    <t>2 место Мисходжев Егозарьян</t>
  </si>
  <si>
    <t>1 место Безотосный Марченко</t>
  </si>
  <si>
    <t>Безотосный -Марченко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</si>
</sst>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 Cyr"/>
      <family val="2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/>
      <protection locked="0"/>
    </xf>
    <xf numFmtId="1" fontId="17" fillId="0" borderId="1" xfId="0" applyNumberFormat="1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7" fillId="0" borderId="5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7" fillId="3" borderId="6" xfId="0" applyNumberFormat="1" applyFont="1" applyFill="1" applyBorder="1" applyAlignment="1">
      <alignment horizontal="center"/>
    </xf>
    <xf numFmtId="2" fontId="17" fillId="0" borderId="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8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7" fillId="4" borderId="13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6" fontId="23" fillId="0" borderId="1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7" fillId="3" borderId="1" xfId="0" applyNumberFormat="1" applyFont="1" applyFill="1" applyBorder="1" applyAlignment="1" applyProtection="1">
      <alignment/>
      <protection locked="0"/>
    </xf>
    <xf numFmtId="0" fontId="28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7" xfId="0" applyFont="1" applyFill="1" applyBorder="1" applyAlignment="1">
      <alignment horizontal="center" vertical="center"/>
    </xf>
    <xf numFmtId="2" fontId="28" fillId="0" borderId="7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left"/>
    </xf>
    <xf numFmtId="0" fontId="32" fillId="0" borderId="22" xfId="0" applyFont="1" applyBorder="1" applyAlignment="1">
      <alignment/>
    </xf>
    <xf numFmtId="0" fontId="32" fillId="5" borderId="22" xfId="0" applyFont="1" applyFill="1" applyBorder="1" applyAlignment="1">
      <alignment horizontal="left"/>
    </xf>
    <xf numFmtId="0" fontId="32" fillId="3" borderId="1" xfId="0" applyFont="1" applyFill="1" applyBorder="1" applyAlignment="1" applyProtection="1">
      <alignment/>
      <protection locked="0"/>
    </xf>
    <xf numFmtId="1" fontId="17" fillId="0" borderId="7" xfId="0" applyNumberFormat="1" applyFont="1" applyFill="1" applyBorder="1" applyAlignment="1">
      <alignment horizontal="center"/>
    </xf>
    <xf numFmtId="1" fontId="17" fillId="0" borderId="23" xfId="0" applyNumberFormat="1" applyFont="1" applyFill="1" applyBorder="1" applyAlignment="1">
      <alignment horizontal="center"/>
    </xf>
    <xf numFmtId="1" fontId="17" fillId="3" borderId="9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" fontId="17" fillId="3" borderId="24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left"/>
    </xf>
    <xf numFmtId="0" fontId="32" fillId="3" borderId="22" xfId="0" applyFont="1" applyFill="1" applyBorder="1" applyAlignment="1" applyProtection="1">
      <alignment/>
      <protection locked="0"/>
    </xf>
    <xf numFmtId="0" fontId="32" fillId="3" borderId="7" xfId="0" applyFont="1" applyFill="1" applyBorder="1" applyAlignment="1" applyProtection="1">
      <alignment/>
      <protection locked="0"/>
    </xf>
    <xf numFmtId="1" fontId="32" fillId="3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7</xdr:col>
      <xdr:colOff>238125</xdr:colOff>
      <xdr:row>3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295275</xdr:colOff>
      <xdr:row>2</xdr:row>
      <xdr:rowOff>133350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533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28575</xdr:rowOff>
    </xdr:from>
    <xdr:to>
      <xdr:col>3</xdr:col>
      <xdr:colOff>238125</xdr:colOff>
      <xdr:row>11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2905125" y="2324100"/>
          <a:ext cx="619125" cy="3429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190500</xdr:rowOff>
    </xdr:from>
    <xdr:to>
      <xdr:col>4</xdr:col>
      <xdr:colOff>28575</xdr:colOff>
      <xdr:row>9</xdr:row>
      <xdr:rowOff>190500</xdr:rowOff>
    </xdr:to>
    <xdr:sp>
      <xdr:nvSpPr>
        <xdr:cNvPr id="2" name="Прямая со стрелкой 4"/>
        <xdr:cNvSpPr>
          <a:spLocks/>
        </xdr:cNvSpPr>
      </xdr:nvSpPr>
      <xdr:spPr>
        <a:xfrm>
          <a:off x="2905125" y="1743075"/>
          <a:ext cx="666750" cy="4953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219075</xdr:rowOff>
    </xdr:from>
    <xdr:to>
      <xdr:col>6</xdr:col>
      <xdr:colOff>209550</xdr:colOff>
      <xdr:row>11</xdr:row>
      <xdr:rowOff>171450</xdr:rowOff>
    </xdr:to>
    <xdr:sp>
      <xdr:nvSpPr>
        <xdr:cNvPr id="3" name="Прямая со стрелкой 6"/>
        <xdr:cNvSpPr>
          <a:spLocks/>
        </xdr:cNvSpPr>
      </xdr:nvSpPr>
      <xdr:spPr>
        <a:xfrm>
          <a:off x="6257925" y="2019300"/>
          <a:ext cx="571500" cy="695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247650</xdr:rowOff>
    </xdr:from>
    <xdr:to>
      <xdr:col>6</xdr:col>
      <xdr:colOff>200025</xdr:colOff>
      <xdr:row>12</xdr:row>
      <xdr:rowOff>190500</xdr:rowOff>
    </xdr:to>
    <xdr:sp>
      <xdr:nvSpPr>
        <xdr:cNvPr id="4" name="Прямая со стрелкой 8"/>
        <xdr:cNvSpPr>
          <a:spLocks/>
        </xdr:cNvSpPr>
      </xdr:nvSpPr>
      <xdr:spPr>
        <a:xfrm flipV="1">
          <a:off x="6267450" y="2790825"/>
          <a:ext cx="552450" cy="1905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1</xdr:col>
      <xdr:colOff>28575</xdr:colOff>
      <xdr:row>2</xdr:row>
      <xdr:rowOff>152400</xdr:rowOff>
    </xdr:to>
    <xdr:sp>
      <xdr:nvSpPr>
        <xdr:cNvPr id="1" name="Строка 1"/>
        <xdr:cNvSpPr>
          <a:spLocks/>
        </xdr:cNvSpPr>
      </xdr:nvSpPr>
      <xdr:spPr>
        <a:xfrm>
          <a:off x="19050" y="200025"/>
          <a:ext cx="78105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38100</xdr:rowOff>
    </xdr:from>
    <xdr:to>
      <xdr:col>1</xdr:col>
      <xdr:colOff>28575</xdr:colOff>
      <xdr:row>21</xdr:row>
      <xdr:rowOff>142875</xdr:rowOff>
    </xdr:to>
    <xdr:sp>
      <xdr:nvSpPr>
        <xdr:cNvPr id="2" name="Строка 1"/>
        <xdr:cNvSpPr>
          <a:spLocks/>
        </xdr:cNvSpPr>
      </xdr:nvSpPr>
      <xdr:spPr>
        <a:xfrm>
          <a:off x="19050" y="3276600"/>
          <a:ext cx="78105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</xdr:col>
      <xdr:colOff>28575</xdr:colOff>
      <xdr:row>41</xdr:row>
      <xdr:rowOff>0</xdr:rowOff>
    </xdr:to>
    <xdr:sp>
      <xdr:nvSpPr>
        <xdr:cNvPr id="3" name="Строка 1"/>
        <xdr:cNvSpPr>
          <a:spLocks/>
        </xdr:cNvSpPr>
      </xdr:nvSpPr>
      <xdr:spPr>
        <a:xfrm>
          <a:off x="19050" y="6400800"/>
          <a:ext cx="7810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38100</xdr:rowOff>
    </xdr:from>
    <xdr:to>
      <xdr:col>1</xdr:col>
      <xdr:colOff>28575</xdr:colOff>
      <xdr:row>21</xdr:row>
      <xdr:rowOff>142875</xdr:rowOff>
    </xdr:to>
    <xdr:sp>
      <xdr:nvSpPr>
        <xdr:cNvPr id="4" name="Строка 1"/>
        <xdr:cNvSpPr>
          <a:spLocks/>
        </xdr:cNvSpPr>
      </xdr:nvSpPr>
      <xdr:spPr>
        <a:xfrm>
          <a:off x="19050" y="3276600"/>
          <a:ext cx="78105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</xdr:col>
      <xdr:colOff>28575</xdr:colOff>
      <xdr:row>41</xdr:row>
      <xdr:rowOff>0</xdr:rowOff>
    </xdr:to>
    <xdr:sp>
      <xdr:nvSpPr>
        <xdr:cNvPr id="5" name="Строка 1"/>
        <xdr:cNvSpPr>
          <a:spLocks/>
        </xdr:cNvSpPr>
      </xdr:nvSpPr>
      <xdr:spPr>
        <a:xfrm>
          <a:off x="19050" y="6400800"/>
          <a:ext cx="7810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zoomScale="50" zoomScaleNormal="50" workbookViewId="0" topLeftCell="A7">
      <selection activeCell="T31" sqref="T31"/>
    </sheetView>
  </sheetViews>
  <sheetFormatPr defaultColWidth="9.140625" defaultRowHeight="12.75"/>
  <cols>
    <col min="1" max="1" width="5.28125" style="0" customWidth="1"/>
    <col min="2" max="2" width="42.00390625" style="0" customWidth="1"/>
    <col min="3" max="3" width="6.28125" style="0" customWidth="1"/>
    <col min="4" max="4" width="7.8515625" style="0" customWidth="1"/>
    <col min="6" max="7" width="7.28125" style="0" customWidth="1"/>
    <col min="8" max="8" width="8.57421875" style="0" customWidth="1"/>
    <col min="9" max="9" width="8.28125" style="0" customWidth="1"/>
    <col min="10" max="10" width="15.7109375" style="0" customWidth="1"/>
    <col min="11" max="11" width="14.28125" style="0" customWidth="1"/>
    <col min="12" max="12" width="15.57421875" style="0" customWidth="1"/>
    <col min="13" max="13" width="17.28125" style="0" customWidth="1"/>
    <col min="14" max="14" width="18.28125" style="0" customWidth="1"/>
    <col min="15" max="15" width="6.7109375" style="0" customWidth="1"/>
    <col min="18" max="18" width="5.00390625" style="0" customWidth="1"/>
    <col min="19" max="19" width="3.8515625" style="0" customWidth="1"/>
    <col min="20" max="20" width="33.140625" style="0" customWidth="1"/>
    <col min="30" max="30" width="14.28125" style="0" customWidth="1"/>
    <col min="31" max="31" width="13.28125" style="0" customWidth="1"/>
    <col min="256" max="16384" width="11.57421875" style="0" customWidth="1"/>
  </cols>
  <sheetData>
    <row r="1" spans="1:15" s="3" customFormat="1" ht="17.25" customHeight="1">
      <c r="A1"/>
      <c r="B1"/>
      <c r="C1"/>
      <c r="D1"/>
      <c r="E1"/>
      <c r="F1"/>
      <c r="G1" s="1"/>
      <c r="H1" s="1"/>
      <c r="I1" s="2"/>
      <c r="J1"/>
      <c r="K1"/>
      <c r="L1"/>
      <c r="M1"/>
      <c r="N1"/>
      <c r="O1"/>
    </row>
    <row r="2" spans="1:15" s="3" customFormat="1" ht="13.5">
      <c r="A2"/>
      <c r="B2"/>
      <c r="C2"/>
      <c r="D2"/>
      <c r="E2"/>
      <c r="F2"/>
      <c r="G2"/>
      <c r="H2"/>
      <c r="I2" s="2" t="s">
        <v>0</v>
      </c>
      <c r="J2"/>
      <c r="K2"/>
      <c r="L2"/>
      <c r="M2"/>
      <c r="N2"/>
      <c r="O2"/>
    </row>
    <row r="3" spans="1:15" s="3" customFormat="1" ht="10.5" customHeight="1">
      <c r="A3"/>
      <c r="B3"/>
      <c r="C3"/>
      <c r="D3"/>
      <c r="E3"/>
      <c r="F3"/>
      <c r="G3"/>
      <c r="H3"/>
      <c r="I3" s="2" t="s">
        <v>1</v>
      </c>
      <c r="J3"/>
      <c r="K3"/>
      <c r="L3"/>
      <c r="M3"/>
      <c r="N3"/>
      <c r="O3"/>
    </row>
    <row r="4" spans="1:15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3" customFormat="1" ht="24" customHeight="1">
      <c r="A5"/>
      <c r="B5" s="4" t="s">
        <v>2</v>
      </c>
      <c r="C5"/>
      <c r="D5" s="5"/>
      <c r="E5"/>
      <c r="F5"/>
      <c r="G5"/>
      <c r="H5"/>
      <c r="I5"/>
      <c r="J5"/>
      <c r="K5"/>
      <c r="L5"/>
      <c r="M5"/>
      <c r="N5"/>
      <c r="O5"/>
    </row>
    <row r="6" spans="1:15" s="3" customFormat="1" ht="24" customHeight="1" thickBot="1">
      <c r="A6"/>
      <c r="B6" s="4"/>
      <c r="C6" s="6" t="s">
        <v>3</v>
      </c>
      <c r="D6" s="5"/>
      <c r="E6"/>
      <c r="F6"/>
      <c r="G6"/>
      <c r="H6"/>
      <c r="I6" s="6"/>
      <c r="J6"/>
      <c r="K6"/>
      <c r="L6"/>
      <c r="M6"/>
      <c r="N6"/>
      <c r="O6"/>
    </row>
    <row r="7" spans="1:32" s="3" customFormat="1" ht="13.5" customHeight="1" thickBot="1">
      <c r="A7" s="80" t="s">
        <v>4</v>
      </c>
      <c r="B7" s="80" t="s">
        <v>5</v>
      </c>
      <c r="C7" s="81" t="s">
        <v>6</v>
      </c>
      <c r="D7" s="80" t="s">
        <v>7</v>
      </c>
      <c r="E7" s="80"/>
      <c r="F7" s="80"/>
      <c r="G7" s="80"/>
      <c r="H7" s="80"/>
      <c r="I7" s="80"/>
      <c r="J7" s="80"/>
      <c r="K7" s="80" t="s">
        <v>8</v>
      </c>
      <c r="L7" s="82" t="s">
        <v>9</v>
      </c>
      <c r="M7" s="80" t="s">
        <v>10</v>
      </c>
      <c r="N7" s="109" t="s">
        <v>100</v>
      </c>
      <c r="O7" s="111" t="s">
        <v>101</v>
      </c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3" customFormat="1" ht="13.5" customHeight="1" thickBot="1">
      <c r="A8" s="80"/>
      <c r="B8" s="80"/>
      <c r="C8" s="81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" t="s">
        <v>11</v>
      </c>
      <c r="K8" s="80"/>
      <c r="L8" s="82"/>
      <c r="M8" s="80"/>
      <c r="N8" s="109"/>
      <c r="O8" s="111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3" customFormat="1" ht="22.5" customHeight="1" thickBot="1">
      <c r="A9" s="96" t="s">
        <v>90</v>
      </c>
      <c r="B9" s="106" t="s">
        <v>102</v>
      </c>
      <c r="C9" s="97">
        <v>5</v>
      </c>
      <c r="D9" s="102">
        <v>248</v>
      </c>
      <c r="E9" s="102">
        <v>224</v>
      </c>
      <c r="F9" s="102">
        <v>199</v>
      </c>
      <c r="G9" s="102">
        <v>208</v>
      </c>
      <c r="H9" s="102">
        <v>182</v>
      </c>
      <c r="I9" s="102">
        <v>159</v>
      </c>
      <c r="J9" s="98">
        <v>218</v>
      </c>
      <c r="K9" s="99">
        <f>IF(J9&gt;0,(SUM(D9:J9)-MIN(D9:J9)),SUM(D9:I9))</f>
        <v>1279</v>
      </c>
      <c r="L9" s="99">
        <f>K9+C9*(IF(J9&gt;0,6,COUNTIF(D9:I9,"&gt;0")))</f>
        <v>1309</v>
      </c>
      <c r="M9" s="100">
        <f>IF(L9&gt;0,L9/COUNTA(D9:I9),0)</f>
        <v>218.16666666666666</v>
      </c>
      <c r="N9" s="110">
        <f>SUM(L9:L10)</f>
        <v>2560</v>
      </c>
      <c r="O9" s="112">
        <v>1</v>
      </c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3" customFormat="1" ht="22.5" customHeight="1" thickBot="1">
      <c r="A10" s="96">
        <v>9</v>
      </c>
      <c r="B10" s="107" t="s">
        <v>103</v>
      </c>
      <c r="C10" s="97"/>
      <c r="D10" s="102">
        <v>248</v>
      </c>
      <c r="E10" s="102">
        <v>184</v>
      </c>
      <c r="F10" s="102">
        <v>212</v>
      </c>
      <c r="G10" s="102">
        <v>224</v>
      </c>
      <c r="H10" s="102">
        <v>199</v>
      </c>
      <c r="I10" s="102">
        <v>184</v>
      </c>
      <c r="J10" s="98"/>
      <c r="K10" s="99">
        <f>IF(J10&gt;0,(SUM(D10:J10)-MIN(D10:J10)),SUM(D10:I10))</f>
        <v>1251</v>
      </c>
      <c r="L10" s="99">
        <f>K10+C10*(IF(J10&gt;0,6,COUNTIF(D10:I10,"&gt;0")))</f>
        <v>1251</v>
      </c>
      <c r="M10" s="100">
        <f>IF(L10&gt;0,L10/COUNTA(D10:I10),0)</f>
        <v>208.5</v>
      </c>
      <c r="N10" s="110"/>
      <c r="O10" s="11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3" customFormat="1" ht="22.5" customHeight="1" thickBot="1">
      <c r="A11" s="102">
        <v>6</v>
      </c>
      <c r="B11" s="106" t="s">
        <v>113</v>
      </c>
      <c r="C11" s="97">
        <v>5</v>
      </c>
      <c r="D11" s="102">
        <v>184</v>
      </c>
      <c r="E11" s="102">
        <v>193</v>
      </c>
      <c r="F11" s="102">
        <v>182</v>
      </c>
      <c r="G11" s="102">
        <v>175</v>
      </c>
      <c r="H11" s="102">
        <v>187</v>
      </c>
      <c r="I11" s="102">
        <v>201</v>
      </c>
      <c r="J11" s="98">
        <v>219</v>
      </c>
      <c r="K11" s="99">
        <f>IF(J11&gt;0,(SUM(D11:J11)-MIN(D11:J11)),SUM(D11:I11))</f>
        <v>1166</v>
      </c>
      <c r="L11" s="99">
        <f>K11+C11*(IF(J11&gt;0,6,COUNTIF(D11:I11,"&gt;0")))</f>
        <v>1196</v>
      </c>
      <c r="M11" s="101">
        <f>IF(L11&gt;0,L11/COUNTA(D11:I11),0)</f>
        <v>199.33333333333334</v>
      </c>
      <c r="N11" s="110">
        <f>SUM(L11:L12)</f>
        <v>2378</v>
      </c>
      <c r="O11" s="112">
        <v>2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3" customFormat="1" ht="22.5" customHeight="1" thickBot="1">
      <c r="A12" s="102" t="s">
        <v>93</v>
      </c>
      <c r="B12" s="108" t="s">
        <v>114</v>
      </c>
      <c r="C12" s="97"/>
      <c r="D12" s="102">
        <v>160</v>
      </c>
      <c r="E12" s="102">
        <v>182</v>
      </c>
      <c r="F12" s="102">
        <v>139</v>
      </c>
      <c r="G12" s="102">
        <v>194</v>
      </c>
      <c r="H12" s="102">
        <v>205</v>
      </c>
      <c r="I12" s="102">
        <v>206</v>
      </c>
      <c r="J12" s="98">
        <v>235</v>
      </c>
      <c r="K12" s="99">
        <f>IF(J12&gt;0,(SUM(D12:J12)-MIN(D12:J12)),SUM(D12:I12))</f>
        <v>1182</v>
      </c>
      <c r="L12" s="99">
        <f>K12+C12*(IF(J12&gt;0,6,COUNTIF(D12:I12,"&gt;0")))</f>
        <v>1182</v>
      </c>
      <c r="M12" s="101">
        <f>IF(L12&gt;0,L12/COUNTA(D12:I12),0)</f>
        <v>197</v>
      </c>
      <c r="N12" s="110"/>
      <c r="O12" s="1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3" customFormat="1" ht="22.5" customHeight="1" thickBot="1">
      <c r="A13" s="96" t="s">
        <v>96</v>
      </c>
      <c r="B13" s="106" t="s">
        <v>119</v>
      </c>
      <c r="C13" s="103"/>
      <c r="D13" s="105">
        <v>200</v>
      </c>
      <c r="E13" s="105">
        <v>173</v>
      </c>
      <c r="F13" s="105">
        <v>139</v>
      </c>
      <c r="G13" s="105">
        <v>194</v>
      </c>
      <c r="H13" s="105">
        <v>174</v>
      </c>
      <c r="I13" s="105">
        <v>161</v>
      </c>
      <c r="J13" s="98">
        <v>181</v>
      </c>
      <c r="K13" s="99">
        <f>IF(J13&gt;0,(SUM(D13:J13)-MIN(D13:J13)),SUM(D13:I13))</f>
        <v>1083</v>
      </c>
      <c r="L13" s="99">
        <f>K13+C13*(IF(J13&gt;0,6,COUNTIF(D13:I13,"&gt;0")))</f>
        <v>1083</v>
      </c>
      <c r="M13" s="101">
        <f>IF(L13&gt;0,L13/COUNTA(D13:I13),0)</f>
        <v>180.5</v>
      </c>
      <c r="N13" s="110">
        <f>SUM(L13:L14)</f>
        <v>2359</v>
      </c>
      <c r="O13" s="112">
        <v>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" customFormat="1" ht="22.5" customHeight="1" thickBot="1">
      <c r="A14" s="96">
        <v>3</v>
      </c>
      <c r="B14" s="108" t="s">
        <v>108</v>
      </c>
      <c r="C14" s="103"/>
      <c r="D14" s="105">
        <v>185</v>
      </c>
      <c r="E14" s="105">
        <v>200</v>
      </c>
      <c r="F14" s="105">
        <v>185</v>
      </c>
      <c r="G14" s="105">
        <v>246</v>
      </c>
      <c r="H14" s="105">
        <v>214</v>
      </c>
      <c r="I14" s="105">
        <v>246</v>
      </c>
      <c r="J14" s="98"/>
      <c r="K14" s="99">
        <f>IF(J14&gt;0,(SUM(D14:J14)-MIN(D14:J14)),SUM(D14:I14))</f>
        <v>1276</v>
      </c>
      <c r="L14" s="99">
        <f>K14+C14*(IF(J14&gt;0,6,COUNTIF(D14:I14,"&gt;0")))</f>
        <v>1276</v>
      </c>
      <c r="M14" s="101">
        <f>IF(L14&gt;0,L14/COUNTA(D14:I14),0)</f>
        <v>212.66666666666666</v>
      </c>
      <c r="N14" s="110">
        <f>SUM(L11:L23)</f>
        <v>14984</v>
      </c>
      <c r="O14" s="11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3" customFormat="1" ht="22.5" customHeight="1" thickBot="1">
      <c r="A15" s="96">
        <v>5</v>
      </c>
      <c r="B15" s="106" t="s">
        <v>104</v>
      </c>
      <c r="C15" s="97"/>
      <c r="D15" s="105">
        <v>195</v>
      </c>
      <c r="E15" s="105">
        <v>258</v>
      </c>
      <c r="F15" s="105">
        <v>253</v>
      </c>
      <c r="G15" s="105">
        <v>211</v>
      </c>
      <c r="H15" s="105">
        <v>200</v>
      </c>
      <c r="I15" s="105">
        <v>174</v>
      </c>
      <c r="J15" s="98">
        <v>162</v>
      </c>
      <c r="K15" s="99">
        <f>IF(J15&gt;0,(SUM(D15:J15)-MIN(D15:J15)),SUM(D15:I15))</f>
        <v>1291</v>
      </c>
      <c r="L15" s="99">
        <f>K15+C15*(IF(J15&gt;0,6,COUNTIF(D15:I15,"&gt;0")))</f>
        <v>1291</v>
      </c>
      <c r="M15" s="101">
        <f>IF(L15&gt;0,L15/COUNTA(D15:I15),0)</f>
        <v>215.16666666666666</v>
      </c>
      <c r="N15" s="110">
        <f>SUM(L15:L16)</f>
        <v>2357</v>
      </c>
      <c r="O15" s="112">
        <v>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3" customFormat="1" ht="22.5" customHeight="1" thickBot="1">
      <c r="A16" s="96" t="s">
        <v>94</v>
      </c>
      <c r="B16" s="108" t="s">
        <v>105</v>
      </c>
      <c r="C16" s="97">
        <v>8</v>
      </c>
      <c r="D16" s="105">
        <v>144</v>
      </c>
      <c r="E16" s="105">
        <v>183</v>
      </c>
      <c r="F16" s="105">
        <v>162</v>
      </c>
      <c r="G16" s="105">
        <v>170</v>
      </c>
      <c r="H16" s="105">
        <v>171</v>
      </c>
      <c r="I16" s="105">
        <v>162</v>
      </c>
      <c r="J16" s="98">
        <v>170</v>
      </c>
      <c r="K16" s="99">
        <f>IF(J16&gt;0,(SUM(D16:J16)-MIN(D16:J16)),SUM(D16:I16))</f>
        <v>1018</v>
      </c>
      <c r="L16" s="99">
        <f>K16+C16*(IF(J16&gt;0,6,COUNTIF(D16:I16,"&gt;0")))</f>
        <v>1066</v>
      </c>
      <c r="M16" s="101">
        <f>IF(L16&gt;0,L16/COUNTA(D16:I16),0)</f>
        <v>177.66666666666666</v>
      </c>
      <c r="N16" s="110">
        <f>SUM(L16:L16)</f>
        <v>1066</v>
      </c>
      <c r="O16" s="11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3" customFormat="1" ht="22.5" customHeight="1" thickBot="1">
      <c r="A17" s="102">
        <v>8</v>
      </c>
      <c r="B17" s="106" t="s">
        <v>106</v>
      </c>
      <c r="C17" s="103"/>
      <c r="D17" s="105">
        <v>181</v>
      </c>
      <c r="E17" s="105">
        <v>201</v>
      </c>
      <c r="F17" s="105">
        <v>201</v>
      </c>
      <c r="G17" s="105">
        <v>196</v>
      </c>
      <c r="H17" s="105">
        <v>170</v>
      </c>
      <c r="I17" s="105">
        <v>181</v>
      </c>
      <c r="J17" s="98">
        <v>192</v>
      </c>
      <c r="K17" s="99">
        <f>IF(J17&gt;0,(SUM(D17:J17)-MIN(D17:J17)),SUM(D17:I17))</f>
        <v>1152</v>
      </c>
      <c r="L17" s="99">
        <f>K17+C17*(IF(J17&gt;0,6,COUNTIF(D17:I17,"&gt;0")))</f>
        <v>1152</v>
      </c>
      <c r="M17" s="101">
        <f>IF(L17&gt;0,L17/COUNTA(D17:I17),0)</f>
        <v>192</v>
      </c>
      <c r="N17" s="110">
        <f>SUM(L17:L18)</f>
        <v>2348</v>
      </c>
      <c r="O17" s="112">
        <v>5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3" customFormat="1" ht="22.5" customHeight="1" thickBot="1">
      <c r="A18" s="102" t="s">
        <v>91</v>
      </c>
      <c r="B18" s="108" t="s">
        <v>107</v>
      </c>
      <c r="C18" s="103"/>
      <c r="D18" s="105">
        <v>168</v>
      </c>
      <c r="E18" s="105">
        <v>229</v>
      </c>
      <c r="F18" s="105">
        <v>197</v>
      </c>
      <c r="G18" s="105">
        <v>234</v>
      </c>
      <c r="H18" s="105">
        <v>175</v>
      </c>
      <c r="I18" s="105">
        <v>191</v>
      </c>
      <c r="J18" s="98">
        <v>170</v>
      </c>
      <c r="K18" s="99">
        <f>IF(J18&gt;0,(SUM(D18:J18)-MIN(D18:J18)),SUM(D18:I18))</f>
        <v>1196</v>
      </c>
      <c r="L18" s="99">
        <f>K18+C18*(IF(J18&gt;0,6,COUNTIF(D18:I18,"&gt;0")))</f>
        <v>1196</v>
      </c>
      <c r="M18" s="101">
        <f>IF(L18&gt;0,L18/COUNTA(D18:I18),0)</f>
        <v>199.33333333333334</v>
      </c>
      <c r="N18" s="110">
        <f>SUM(L15:L16)</f>
        <v>2357</v>
      </c>
      <c r="O18" s="11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3" customFormat="1" ht="22.5" customHeight="1" thickBot="1">
      <c r="A19" s="96" t="s">
        <v>95</v>
      </c>
      <c r="B19" s="106" t="s">
        <v>111</v>
      </c>
      <c r="C19" s="97"/>
      <c r="D19" s="105">
        <v>198</v>
      </c>
      <c r="E19" s="105">
        <v>202</v>
      </c>
      <c r="F19" s="105">
        <v>189</v>
      </c>
      <c r="G19" s="105">
        <v>148</v>
      </c>
      <c r="H19" s="105">
        <v>155</v>
      </c>
      <c r="I19" s="105">
        <v>186</v>
      </c>
      <c r="J19" s="98">
        <v>174</v>
      </c>
      <c r="K19" s="99">
        <f>IF(J19&gt;0,(SUM(D19:J19)-MIN(D19:J19)),SUM(D19:I19))</f>
        <v>1104</v>
      </c>
      <c r="L19" s="99">
        <f>K19+C19*(IF(J19&gt;0,6,COUNTIF(D19:I19,"&gt;0")))</f>
        <v>1104</v>
      </c>
      <c r="M19" s="101">
        <f>IF(L19&gt;0,L19/COUNTA(D19:I19),0)</f>
        <v>184</v>
      </c>
      <c r="N19" s="110">
        <f>SUM(L19:L20)</f>
        <v>2254</v>
      </c>
      <c r="O19" s="112">
        <v>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" customFormat="1" ht="22.5" customHeight="1" thickBot="1">
      <c r="A20" s="96">
        <v>4</v>
      </c>
      <c r="B20" s="108" t="s">
        <v>112</v>
      </c>
      <c r="C20" s="97"/>
      <c r="D20" s="105">
        <v>198</v>
      </c>
      <c r="E20" s="105">
        <v>147</v>
      </c>
      <c r="F20" s="105">
        <v>193</v>
      </c>
      <c r="G20" s="105">
        <v>150</v>
      </c>
      <c r="H20" s="105">
        <v>230</v>
      </c>
      <c r="I20" s="105">
        <v>177</v>
      </c>
      <c r="J20" s="98">
        <v>202</v>
      </c>
      <c r="K20" s="99">
        <f>IF(J20&gt;0,(SUM(D20:J20)-MIN(D20:J20)),SUM(D20:I20))</f>
        <v>1150</v>
      </c>
      <c r="L20" s="99">
        <f>K20+C20*(IF(J20&gt;0,6,COUNTIF(D20:I20,"&gt;0")))</f>
        <v>1150</v>
      </c>
      <c r="M20" s="101">
        <f>IF(L20&gt;0,L20/COUNTA(D20:I20),0)</f>
        <v>191.66666666666666</v>
      </c>
      <c r="N20" s="110">
        <f>SUM(L13:L27)</f>
        <v>15659</v>
      </c>
      <c r="O20" s="11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3" customFormat="1" ht="22.5" customHeight="1" thickBot="1">
      <c r="A21" s="104" t="s">
        <v>92</v>
      </c>
      <c r="B21" s="106" t="s">
        <v>109</v>
      </c>
      <c r="C21" s="103">
        <v>8</v>
      </c>
      <c r="D21" s="105">
        <v>180</v>
      </c>
      <c r="E21" s="105">
        <v>171</v>
      </c>
      <c r="F21" s="105">
        <v>157</v>
      </c>
      <c r="G21" s="105">
        <v>167</v>
      </c>
      <c r="H21" s="105">
        <v>199</v>
      </c>
      <c r="I21" s="105">
        <v>173</v>
      </c>
      <c r="J21" s="98">
        <v>143</v>
      </c>
      <c r="K21" s="99">
        <f>IF(J21&gt;0,(SUM(D21:J21)-MIN(D21:J21)),SUM(D21:I21))</f>
        <v>1047</v>
      </c>
      <c r="L21" s="99">
        <f>K21+C21*(IF(J21&gt;0,6,COUNTIF(D21:I21,"&gt;0")))</f>
        <v>1095</v>
      </c>
      <c r="M21" s="101">
        <f>IF(L21&gt;0,L21/COUNTA(D21:I21),0)</f>
        <v>182.5</v>
      </c>
      <c r="N21" s="110">
        <f>SUM(L21:L22)</f>
        <v>2164</v>
      </c>
      <c r="O21" s="112">
        <v>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3" customFormat="1" ht="22.5" customHeight="1" thickBot="1">
      <c r="A22" s="104">
        <v>7</v>
      </c>
      <c r="B22" s="108" t="s">
        <v>110</v>
      </c>
      <c r="C22" s="103">
        <v>8</v>
      </c>
      <c r="D22" s="105">
        <v>174</v>
      </c>
      <c r="E22" s="105">
        <v>170</v>
      </c>
      <c r="F22" s="105">
        <v>194</v>
      </c>
      <c r="G22" s="105">
        <v>148</v>
      </c>
      <c r="H22" s="105">
        <v>127</v>
      </c>
      <c r="I22" s="105">
        <v>151</v>
      </c>
      <c r="J22" s="98">
        <v>184</v>
      </c>
      <c r="K22" s="99">
        <f>IF(J22&gt;0,(SUM(D22:J22)-MIN(D22:J22)),SUM(D22:I22))</f>
        <v>1021</v>
      </c>
      <c r="L22" s="99">
        <f>K22+C22*(IF(J22&gt;0,6,COUNTIF(D22:I22,"&gt;0")))</f>
        <v>1069</v>
      </c>
      <c r="M22" s="101">
        <f>IF(L22&gt;0,L22/COUNTA(D22:I22),0)</f>
        <v>178.16666666666666</v>
      </c>
      <c r="N22" s="110"/>
      <c r="O22" s="11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3" customFormat="1" ht="22.5" customHeight="1" thickBot="1">
      <c r="A23" s="96" t="s">
        <v>97</v>
      </c>
      <c r="B23" s="106" t="s">
        <v>115</v>
      </c>
      <c r="C23" s="97">
        <v>15</v>
      </c>
      <c r="D23" s="105">
        <v>178</v>
      </c>
      <c r="E23" s="105">
        <v>170</v>
      </c>
      <c r="F23" s="105">
        <v>206</v>
      </c>
      <c r="G23" s="105">
        <v>151</v>
      </c>
      <c r="H23" s="105">
        <v>173</v>
      </c>
      <c r="I23" s="105">
        <v>156</v>
      </c>
      <c r="J23" s="98"/>
      <c r="K23" s="99">
        <f>IF(J23&gt;0,(SUM(D23:J23)-MIN(D23:J23)),SUM(D23:I23))</f>
        <v>1034</v>
      </c>
      <c r="L23" s="99">
        <f>K23+C23*(IF(J23&gt;0,6,COUNTIF(D23:I23,"&gt;0")))</f>
        <v>1124</v>
      </c>
      <c r="M23" s="101">
        <f>IF(L23&gt;0,L23/COUNTA(D23:I23),0)</f>
        <v>187.33333333333334</v>
      </c>
      <c r="N23" s="110">
        <f>SUM(L23:L24)</f>
        <v>2099</v>
      </c>
      <c r="O23" s="112">
        <v>8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3" customFormat="1" ht="22.5" customHeight="1" thickBot="1">
      <c r="A24" s="96">
        <v>2</v>
      </c>
      <c r="B24" s="108" t="s">
        <v>116</v>
      </c>
      <c r="C24" s="97">
        <v>10</v>
      </c>
      <c r="D24" s="105">
        <v>135</v>
      </c>
      <c r="E24" s="105">
        <v>171</v>
      </c>
      <c r="F24" s="105">
        <v>168</v>
      </c>
      <c r="G24" s="105">
        <v>142</v>
      </c>
      <c r="H24" s="105">
        <v>131</v>
      </c>
      <c r="I24" s="105">
        <v>168</v>
      </c>
      <c r="J24" s="98"/>
      <c r="K24" s="99">
        <f>IF(J24&gt;0,(SUM(D24:J24)-MIN(D24:J24)),SUM(D24:I24))</f>
        <v>915</v>
      </c>
      <c r="L24" s="99">
        <f>K24+C24*(IF(J24&gt;0,6,COUNTIF(D24:I24,"&gt;0")))</f>
        <v>975</v>
      </c>
      <c r="M24" s="101">
        <f>IF(L24&gt;0,L24/COUNTA(D24:I24),0)</f>
        <v>162.5</v>
      </c>
      <c r="N24" s="110">
        <f>SUM(L15:L15)</f>
        <v>1291</v>
      </c>
      <c r="O24" s="11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3" customFormat="1" ht="22.5" customHeight="1" thickBot="1">
      <c r="A25" s="104">
        <v>1</v>
      </c>
      <c r="B25" s="106" t="s">
        <v>117</v>
      </c>
      <c r="C25" s="103">
        <v>5</v>
      </c>
      <c r="D25" s="105">
        <v>177</v>
      </c>
      <c r="E25" s="105">
        <v>130</v>
      </c>
      <c r="F25" s="105">
        <v>126</v>
      </c>
      <c r="G25" s="105">
        <v>182</v>
      </c>
      <c r="H25" s="105">
        <v>121</v>
      </c>
      <c r="I25" s="105">
        <v>172</v>
      </c>
      <c r="J25" s="98"/>
      <c r="K25" s="99">
        <f>IF(J25&gt;0,(SUM(D25:J25)-MIN(D25:J25)),SUM(D25:I25))</f>
        <v>908</v>
      </c>
      <c r="L25" s="99">
        <f>K25+C25*(IF(J25&gt;0,6,COUNTIF(D25:I25,"&gt;0")))</f>
        <v>938</v>
      </c>
      <c r="M25" s="101">
        <f>IF(L25&gt;0,L25/COUNTA(D25:I25),0)</f>
        <v>156.33333333333334</v>
      </c>
      <c r="N25" s="110">
        <f>SUM(L25:L26)</f>
        <v>2078</v>
      </c>
      <c r="O25" s="112">
        <v>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3" customFormat="1" ht="22.5" customHeight="1" thickBot="1">
      <c r="A26" s="104" t="s">
        <v>120</v>
      </c>
      <c r="B26" s="107" t="s">
        <v>118</v>
      </c>
      <c r="C26" s="103"/>
      <c r="D26" s="105">
        <v>199</v>
      </c>
      <c r="E26" s="105">
        <v>187</v>
      </c>
      <c r="F26" s="105">
        <v>164</v>
      </c>
      <c r="G26" s="105">
        <v>175</v>
      </c>
      <c r="H26" s="105">
        <v>178</v>
      </c>
      <c r="I26" s="105">
        <v>237</v>
      </c>
      <c r="J26" s="98"/>
      <c r="K26" s="99">
        <f>IF(J26&gt;0,(SUM(D26:J26)-MIN(D26:J26)),SUM(D26:I26))</f>
        <v>1140</v>
      </c>
      <c r="L26" s="99">
        <f>K26+C26*(IF(J26&gt;0,6,COUNTIF(D26:I26,"&gt;0")))</f>
        <v>1140</v>
      </c>
      <c r="M26" s="101">
        <f>IF(L26&gt;0,L26/COUNTA(D26:I26),0)</f>
        <v>190</v>
      </c>
      <c r="N26" s="110"/>
      <c r="O26" s="11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3" customFormat="1" ht="22.5" customHeight="1" thickBot="1">
      <c r="A27" s="15"/>
      <c r="B27" s="68"/>
      <c r="C27" s="13"/>
      <c r="D27" s="14"/>
      <c r="E27" s="14"/>
      <c r="F27" s="14"/>
      <c r="G27" s="14"/>
      <c r="H27" s="14"/>
      <c r="I27" s="14"/>
      <c r="J27" s="10"/>
      <c r="K27" s="11">
        <f>IF(J27&gt;0,(SUM(D27:J27)-MIN(D27:J27)),SUM(D27:I27))</f>
        <v>0</v>
      </c>
      <c r="L27" s="11">
        <f>K27+C27*(IF(J27&gt;0,6,COUNTIF(D27:I27,"&gt;0")))</f>
        <v>0</v>
      </c>
      <c r="M27" s="12">
        <f>IF(L27&gt;0,L27/COUNTA(D27:I27),0)</f>
        <v>0</v>
      </c>
      <c r="N27" s="83">
        <f>SUM(L27:L28)</f>
        <v>0</v>
      </c>
      <c r="O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3" customFormat="1" ht="22.5" customHeight="1" thickBot="1">
      <c r="A28" s="15"/>
      <c r="B28" s="71"/>
      <c r="C28" s="13"/>
      <c r="D28" s="14"/>
      <c r="E28" s="14"/>
      <c r="F28" s="14"/>
      <c r="G28" s="14"/>
      <c r="H28" s="14"/>
      <c r="I28" s="14"/>
      <c r="J28" s="10"/>
      <c r="K28" s="11">
        <f>IF(J28&gt;0,(SUM(D28:J28)-MIN(D28:J28)),SUM(D28:I28))</f>
        <v>0</v>
      </c>
      <c r="L28" s="11">
        <f>K28+C28*(IF(J28&gt;0,6,COUNTIF(D28:I28,"&gt;0")))</f>
        <v>0</v>
      </c>
      <c r="M28" s="12">
        <f>IF(L28&gt;0,L28/COUNTA(D28:I28),0)</f>
        <v>0</v>
      </c>
      <c r="N28" s="83">
        <f>SUM(L28:L28)</f>
        <v>0</v>
      </c>
      <c r="O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ht="12" customHeight="1"/>
    <row r="30" ht="28.5" customHeight="1"/>
    <row r="31" ht="30" customHeight="1"/>
    <row r="32" ht="33" customHeight="1"/>
  </sheetData>
  <sheetProtection selectLockedCells="1" selectUnlockedCells="1"/>
  <mergeCells count="28">
    <mergeCell ref="O23:O24"/>
    <mergeCell ref="O25:O26"/>
    <mergeCell ref="O15:O16"/>
    <mergeCell ref="O17:O18"/>
    <mergeCell ref="O19:O20"/>
    <mergeCell ref="O21:O22"/>
    <mergeCell ref="O9:O10"/>
    <mergeCell ref="O7:O8"/>
    <mergeCell ref="O11:O12"/>
    <mergeCell ref="O13:O14"/>
    <mergeCell ref="N19:N20"/>
    <mergeCell ref="N27:N28"/>
    <mergeCell ref="N21:N22"/>
    <mergeCell ref="N13:N14"/>
    <mergeCell ref="N23:N24"/>
    <mergeCell ref="N15:N16"/>
    <mergeCell ref="N17:N18"/>
    <mergeCell ref="N11:N12"/>
    <mergeCell ref="N9:N10"/>
    <mergeCell ref="N25:N26"/>
    <mergeCell ref="K7:K8"/>
    <mergeCell ref="L7:L8"/>
    <mergeCell ref="M7:M8"/>
    <mergeCell ref="N7:N8"/>
    <mergeCell ref="A7:A8"/>
    <mergeCell ref="B7:B8"/>
    <mergeCell ref="C7:C8"/>
    <mergeCell ref="D7:J7"/>
  </mergeCells>
  <printOptions/>
  <pageMargins left="0.07013888888888889" right="0.16875" top="0.10972222222222222" bottom="0.06875" header="0.5118055555555555" footer="0.5118055555555555"/>
  <pageSetup horizontalDpi="300" verticalDpi="300" orientation="portrait" paperSize="9" scale="55" r:id="rId4"/>
  <drawing r:id="rId3"/>
  <legacyDrawing r:id="rId2"/>
  <oleObjects>
    <oleObject progId="Рисунок Microsoft Word" shapeId="902712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"/>
  <sheetViews>
    <sheetView zoomScale="79" zoomScaleNormal="79" workbookViewId="0" topLeftCell="A1">
      <selection activeCell="B9" sqref="B9"/>
    </sheetView>
  </sheetViews>
  <sheetFormatPr defaultColWidth="9.140625" defaultRowHeight="12.75"/>
  <cols>
    <col min="1" max="1" width="3.57421875" style="0" customWidth="1"/>
    <col min="2" max="2" width="38.7109375" style="0" customWidth="1"/>
    <col min="3" max="3" width="8.57421875" style="0" customWidth="1"/>
    <col min="4" max="4" width="7.00390625" style="0" customWidth="1"/>
    <col min="5" max="5" width="5.28125" style="0" customWidth="1"/>
    <col min="6" max="6" width="4.57421875" style="0" customWidth="1"/>
    <col min="7" max="7" width="5.140625" style="0" customWidth="1"/>
    <col min="8" max="8" width="5.00390625" style="0" customWidth="1"/>
    <col min="9" max="10" width="4.8515625" style="0" customWidth="1"/>
    <col min="11" max="11" width="5.00390625" style="0" customWidth="1"/>
    <col min="12" max="13" width="4.8515625" style="0" customWidth="1"/>
    <col min="14" max="14" width="4.7109375" style="0" customWidth="1"/>
    <col min="15" max="16" width="1.28515625" style="0" customWidth="1"/>
    <col min="17" max="17" width="1.1484375" style="0" customWidth="1"/>
    <col min="18" max="18" width="0.5625" style="0" customWidth="1"/>
    <col min="19" max="19" width="5.28125" style="0" customWidth="1"/>
    <col min="20" max="20" width="9.7109375" style="0" customWidth="1"/>
    <col min="22" max="22" width="4.140625" style="0" customWidth="1"/>
    <col min="23" max="23" width="6.00390625" style="0" customWidth="1"/>
    <col min="24" max="24" width="4.7109375" style="0" customWidth="1"/>
    <col min="25" max="25" width="7.421875" style="0" customWidth="1"/>
    <col min="26" max="26" width="9.8515625" style="0" customWidth="1"/>
    <col min="27" max="27" width="5.28125" style="0" customWidth="1"/>
    <col min="28" max="28" width="6.00390625" style="0" customWidth="1"/>
    <col min="29" max="29" width="5.140625" style="0" customWidth="1"/>
    <col min="30" max="30" width="5.57421875" style="0" customWidth="1"/>
    <col min="31" max="31" width="7.57421875" style="0" customWidth="1"/>
    <col min="256" max="16384" width="11.57421875" style="0" customWidth="1"/>
  </cols>
  <sheetData>
    <row r="1" spans="2:22" ht="22.5" customHeight="1">
      <c r="B1" s="16"/>
      <c r="C1" s="16"/>
      <c r="D1" s="16"/>
      <c r="E1" s="16" t="s">
        <v>12</v>
      </c>
      <c r="F1" s="16"/>
      <c r="G1" s="17"/>
      <c r="H1" s="17"/>
      <c r="I1" s="17"/>
      <c r="J1" s="17"/>
      <c r="K1" s="17"/>
      <c r="L1" s="17"/>
      <c r="M1" s="17"/>
      <c r="N1" s="17"/>
      <c r="O1" s="17"/>
      <c r="P1" s="2" t="s">
        <v>13</v>
      </c>
      <c r="V1" s="18"/>
    </row>
    <row r="2" spans="2:22" ht="22.5" customHeight="1"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  <c r="P2" s="2" t="s">
        <v>1</v>
      </c>
      <c r="V2" s="18"/>
    </row>
    <row r="3" spans="2:16" ht="28.5" customHeight="1" thickBot="1">
      <c r="B3" s="16"/>
      <c r="C3" s="16"/>
      <c r="D3" s="16"/>
      <c r="E3" s="16"/>
      <c r="F3" s="19" t="s">
        <v>14</v>
      </c>
      <c r="G3" s="19"/>
      <c r="H3" s="17"/>
      <c r="P3" s="2"/>
    </row>
    <row r="4" spans="1:27" ht="14.25" customHeight="1" thickBot="1" thickTop="1">
      <c r="A4" s="87" t="s">
        <v>4</v>
      </c>
      <c r="B4" s="87" t="s">
        <v>15</v>
      </c>
      <c r="C4" s="86" t="s">
        <v>98</v>
      </c>
      <c r="D4" s="88" t="s">
        <v>99</v>
      </c>
      <c r="E4" s="85" t="s">
        <v>16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 t="s">
        <v>17</v>
      </c>
      <c r="T4" s="86" t="s">
        <v>18</v>
      </c>
      <c r="U4" s="87" t="s">
        <v>19</v>
      </c>
      <c r="AA4" s="120"/>
    </row>
    <row r="5" spans="1:21" ht="17.25" customHeight="1" thickBot="1" thickTop="1">
      <c r="A5" s="87"/>
      <c r="B5" s="87"/>
      <c r="C5" s="87"/>
      <c r="D5" s="87"/>
      <c r="E5" s="20">
        <v>7</v>
      </c>
      <c r="F5" s="21" t="s">
        <v>20</v>
      </c>
      <c r="G5" s="20">
        <v>8</v>
      </c>
      <c r="H5" s="21" t="s">
        <v>20</v>
      </c>
      <c r="I5" s="20">
        <v>9</v>
      </c>
      <c r="J5" s="21" t="s">
        <v>20</v>
      </c>
      <c r="K5" s="20">
        <v>10</v>
      </c>
      <c r="L5" s="21" t="s">
        <v>20</v>
      </c>
      <c r="M5" s="20">
        <v>11</v>
      </c>
      <c r="N5" s="21" t="s">
        <v>20</v>
      </c>
      <c r="O5" s="20">
        <v>12</v>
      </c>
      <c r="P5" s="21" t="s">
        <v>20</v>
      </c>
      <c r="Q5" s="20">
        <v>13</v>
      </c>
      <c r="R5" s="21" t="s">
        <v>20</v>
      </c>
      <c r="S5" s="86"/>
      <c r="T5" s="86"/>
      <c r="U5" s="86"/>
    </row>
    <row r="6" spans="1:21" ht="14.25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2.5" customHeight="1" thickBot="1">
      <c r="A7" s="22">
        <v>2</v>
      </c>
      <c r="B7" s="115" t="s">
        <v>122</v>
      </c>
      <c r="C7" s="95">
        <f>квалификация!N11/2</f>
        <v>1189</v>
      </c>
      <c r="D7" s="24">
        <f>SUM(C7,E7:R7)</f>
        <v>2405</v>
      </c>
      <c r="E7" s="25">
        <v>214</v>
      </c>
      <c r="F7" s="25">
        <v>30</v>
      </c>
      <c r="G7" s="25">
        <v>263</v>
      </c>
      <c r="H7" s="25">
        <v>30</v>
      </c>
      <c r="I7" s="25">
        <v>232</v>
      </c>
      <c r="J7" s="25">
        <v>30</v>
      </c>
      <c r="K7" s="25">
        <v>182</v>
      </c>
      <c r="L7" s="25">
        <v>0</v>
      </c>
      <c r="M7" s="25">
        <v>205</v>
      </c>
      <c r="N7" s="25">
        <v>30</v>
      </c>
      <c r="O7" s="25"/>
      <c r="P7" s="25"/>
      <c r="Q7" s="25"/>
      <c r="R7" s="25"/>
      <c r="S7" s="26">
        <f>SUM(F7,H7,J7,L7,R7,N7,P7)</f>
        <v>120</v>
      </c>
      <c r="T7" s="27">
        <f>AVERAGE(E7,G7,I7,K7,Q7,M7,O7)</f>
        <v>219.2</v>
      </c>
      <c r="U7" s="28">
        <v>1</v>
      </c>
    </row>
    <row r="8" spans="1:21" ht="22.5" customHeight="1" thickBot="1">
      <c r="A8" s="22">
        <v>3</v>
      </c>
      <c r="B8" s="115" t="s">
        <v>123</v>
      </c>
      <c r="C8" s="95">
        <f>квалификация!N13/2</f>
        <v>1179.5</v>
      </c>
      <c r="D8" s="24">
        <f>SUM(C8,E8:R8)</f>
        <v>2346.5</v>
      </c>
      <c r="E8" s="25">
        <v>253</v>
      </c>
      <c r="F8" s="25">
        <v>30</v>
      </c>
      <c r="G8" s="25">
        <v>179</v>
      </c>
      <c r="H8" s="25">
        <v>30</v>
      </c>
      <c r="I8" s="25">
        <v>200</v>
      </c>
      <c r="J8" s="25">
        <v>0</v>
      </c>
      <c r="K8" s="25">
        <v>222</v>
      </c>
      <c r="L8" s="25">
        <v>30</v>
      </c>
      <c r="M8" s="25">
        <v>193</v>
      </c>
      <c r="N8" s="25">
        <v>30</v>
      </c>
      <c r="O8" s="25"/>
      <c r="P8" s="25"/>
      <c r="Q8" s="25"/>
      <c r="R8" s="25"/>
      <c r="S8" s="26">
        <f>SUM(F8,H8,J8,L8,R8,N8,P8)</f>
        <v>120</v>
      </c>
      <c r="T8" s="27">
        <f>AVERAGE(E8,G8,I8,K8,Q8,M8,O8)</f>
        <v>209.4</v>
      </c>
      <c r="U8" s="28">
        <v>2</v>
      </c>
    </row>
    <row r="9" spans="1:21" ht="22.5" customHeight="1" thickBot="1">
      <c r="A9" s="22">
        <v>1</v>
      </c>
      <c r="B9" s="115" t="s">
        <v>121</v>
      </c>
      <c r="C9" s="95">
        <f>квалификация!N9/2</f>
        <v>1280</v>
      </c>
      <c r="D9" s="24">
        <f>SUM(C9,E9:R9)</f>
        <v>2311</v>
      </c>
      <c r="E9" s="25">
        <v>208</v>
      </c>
      <c r="F9" s="25">
        <v>30</v>
      </c>
      <c r="G9" s="25">
        <v>239</v>
      </c>
      <c r="H9" s="25">
        <v>30</v>
      </c>
      <c r="I9" s="25">
        <v>178</v>
      </c>
      <c r="J9" s="25">
        <v>0</v>
      </c>
      <c r="K9" s="25">
        <v>184</v>
      </c>
      <c r="L9" s="25">
        <v>0</v>
      </c>
      <c r="M9" s="25">
        <v>162</v>
      </c>
      <c r="N9" s="25">
        <v>0</v>
      </c>
      <c r="O9" s="25"/>
      <c r="P9" s="25"/>
      <c r="Q9" s="25"/>
      <c r="R9" s="25"/>
      <c r="S9" s="26">
        <f>SUM(F9,H9,J9,L9,R9,N9,P9)</f>
        <v>60</v>
      </c>
      <c r="T9" s="27">
        <f>AVERAGE(E9,G9,I9,K9,Q9,M9,O9)</f>
        <v>194.2</v>
      </c>
      <c r="U9" s="28">
        <v>3</v>
      </c>
    </row>
    <row r="10" spans="1:22" ht="22.5" customHeight="1" thickBot="1">
      <c r="A10" s="22">
        <v>6</v>
      </c>
      <c r="B10" s="123" t="s">
        <v>128</v>
      </c>
      <c r="C10" s="95">
        <f>квалификация!N19/2</f>
        <v>1127</v>
      </c>
      <c r="D10" s="24">
        <f>SUM(C10,E10:R10)</f>
        <v>2159</v>
      </c>
      <c r="E10" s="25">
        <v>162</v>
      </c>
      <c r="F10" s="25">
        <v>0</v>
      </c>
      <c r="G10" s="25">
        <v>163</v>
      </c>
      <c r="H10" s="25">
        <v>0</v>
      </c>
      <c r="I10" s="25">
        <v>244</v>
      </c>
      <c r="J10" s="25">
        <v>30</v>
      </c>
      <c r="K10" s="25">
        <v>190</v>
      </c>
      <c r="L10" s="25">
        <v>30</v>
      </c>
      <c r="M10" s="25">
        <v>183</v>
      </c>
      <c r="N10" s="25">
        <v>30</v>
      </c>
      <c r="O10" s="25"/>
      <c r="P10" s="25"/>
      <c r="Q10" s="25"/>
      <c r="R10" s="25"/>
      <c r="S10" s="26">
        <f>SUM(F10,H10,J10,L10,R10,N10,P10)</f>
        <v>90</v>
      </c>
      <c r="T10" s="27">
        <f>AVERAGE(E10,G10,I10,K10,Q10,M10,O10)</f>
        <v>188.4</v>
      </c>
      <c r="U10" s="28">
        <v>4</v>
      </c>
      <c r="V10" s="29"/>
    </row>
    <row r="11" spans="1:21" ht="22.5" customHeight="1" thickBot="1">
      <c r="A11" s="22">
        <v>5</v>
      </c>
      <c r="B11" s="115" t="s">
        <v>125</v>
      </c>
      <c r="C11" s="95">
        <f>квалификация!N17/2</f>
        <v>1174</v>
      </c>
      <c r="D11" s="24">
        <f>SUM(C11,E11:R11)</f>
        <v>2154</v>
      </c>
      <c r="E11" s="32">
        <v>192</v>
      </c>
      <c r="F11" s="119">
        <v>0</v>
      </c>
      <c r="G11" s="32">
        <v>188</v>
      </c>
      <c r="H11" s="32">
        <v>0</v>
      </c>
      <c r="I11" s="32">
        <v>205</v>
      </c>
      <c r="J11" s="32">
        <v>0</v>
      </c>
      <c r="K11" s="32">
        <v>182</v>
      </c>
      <c r="L11" s="32">
        <v>30</v>
      </c>
      <c r="M11" s="32">
        <v>183</v>
      </c>
      <c r="N11" s="32">
        <v>0</v>
      </c>
      <c r="O11" s="32"/>
      <c r="P11" s="32"/>
      <c r="Q11" s="32"/>
      <c r="R11" s="32"/>
      <c r="S11" s="24">
        <f>SUM(F11,H11,J11,L11,R11,N11,P11)</f>
        <v>30</v>
      </c>
      <c r="T11" s="30">
        <f>AVERAGE(E11,G11,I11,K11,Q11,M11,O11)</f>
        <v>190</v>
      </c>
      <c r="U11" s="28">
        <v>5</v>
      </c>
    </row>
    <row r="12" spans="1:21" ht="22.5" customHeight="1" thickBot="1">
      <c r="A12" s="31">
        <v>4</v>
      </c>
      <c r="B12" s="122" t="s">
        <v>124</v>
      </c>
      <c r="C12" s="95">
        <f>квалификация!N15/2</f>
        <v>1178.5</v>
      </c>
      <c r="D12" s="117">
        <f>SUM(C12,E12:R12)</f>
        <v>2063.5</v>
      </c>
      <c r="E12" s="121">
        <v>172</v>
      </c>
      <c r="F12" s="121">
        <v>0</v>
      </c>
      <c r="G12" s="121">
        <v>175</v>
      </c>
      <c r="H12" s="121">
        <v>0</v>
      </c>
      <c r="I12" s="121">
        <v>180</v>
      </c>
      <c r="J12" s="121">
        <v>30</v>
      </c>
      <c r="K12" s="121">
        <v>162</v>
      </c>
      <c r="L12" s="121">
        <v>0</v>
      </c>
      <c r="M12" s="121">
        <v>166</v>
      </c>
      <c r="N12" s="121">
        <v>0</v>
      </c>
      <c r="O12" s="121"/>
      <c r="P12" s="121"/>
      <c r="Q12" s="121"/>
      <c r="R12" s="121"/>
      <c r="S12" s="118">
        <f>SUM(F12,H12,J12,L12,R12,N12,P12)</f>
        <v>30</v>
      </c>
      <c r="T12" s="33">
        <f>AVERAGE(E12,G12,I12,K12,Q12,M12,O12)</f>
        <v>171</v>
      </c>
      <c r="U12" s="28">
        <v>6</v>
      </c>
    </row>
  </sheetData>
  <sheetProtection selectLockedCells="1" selectUnlockedCells="1"/>
  <mergeCells count="9">
    <mergeCell ref="A6:U6"/>
    <mergeCell ref="E4:R4"/>
    <mergeCell ref="S4:S5"/>
    <mergeCell ref="T4:T5"/>
    <mergeCell ref="U4:U5"/>
    <mergeCell ref="A4:A5"/>
    <mergeCell ref="B4:B5"/>
    <mergeCell ref="D4:D5"/>
    <mergeCell ref="C4:C5"/>
  </mergeCells>
  <printOptions/>
  <pageMargins left="0.2590277777777778" right="0.19652777777777777" top="0.46875" bottom="0.7041666666666667" header="0.5118055555555555" footer="0.5118055555555555"/>
  <pageSetup horizontalDpi="300" verticalDpi="300" orientation="landscape" paperSize="9" scale="88"/>
  <drawing r:id="rId3"/>
  <legacyDrawing r:id="rId2"/>
  <oleObjects>
    <oleObject progId="Рисунок Microsoft Word" shapeId="90271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="79" zoomScaleNormal="79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4">
      <c r="B2" s="34"/>
      <c r="C2" s="34"/>
      <c r="D2" s="34" t="s">
        <v>21</v>
      </c>
      <c r="E2" s="35" t="s">
        <v>22</v>
      </c>
      <c r="F2" s="6"/>
    </row>
    <row r="3" ht="14.25" customHeight="1"/>
    <row r="4" spans="2:5" ht="17.25">
      <c r="B4" s="36"/>
      <c r="C4" s="36"/>
      <c r="D4" s="36"/>
      <c r="E4" s="37" t="s">
        <v>23</v>
      </c>
    </row>
    <row r="5" spans="2:5" ht="17.25">
      <c r="B5" s="36"/>
      <c r="C5" s="36"/>
      <c r="D5" s="36"/>
      <c r="E5" s="38"/>
    </row>
    <row r="6" spans="2:5" ht="17.25">
      <c r="B6" s="36"/>
      <c r="C6" s="36"/>
      <c r="D6" s="36"/>
      <c r="E6" s="38"/>
    </row>
    <row r="7" spans="2:8" ht="19.5" customHeight="1">
      <c r="B7" s="39"/>
      <c r="C7" s="40"/>
      <c r="D7" s="40"/>
      <c r="E7" s="41"/>
      <c r="F7" s="41"/>
      <c r="H7" s="41"/>
    </row>
    <row r="8" spans="1:10" ht="19.5" customHeight="1">
      <c r="A8" s="42">
        <v>1</v>
      </c>
      <c r="B8" s="116" t="str">
        <f>'раунд робин'!B9</f>
        <v>Безотосный Алексей-Марченко Петр</v>
      </c>
      <c r="C8" s="29"/>
      <c r="D8" s="40"/>
      <c r="E8" s="39"/>
      <c r="F8" s="29"/>
      <c r="J8" s="43"/>
    </row>
    <row r="9" spans="1:7" ht="19.5" customHeight="1">
      <c r="A9" s="44"/>
      <c r="B9" s="45">
        <v>206</v>
      </c>
      <c r="C9" s="41"/>
      <c r="D9" s="46">
        <v>1</v>
      </c>
      <c r="E9" s="125" t="str">
        <f>'раунд робин'!B9</f>
        <v>Безотосный Алексей-Марченко Петр</v>
      </c>
      <c r="F9" s="40"/>
      <c r="G9" s="47"/>
    </row>
    <row r="10" spans="1:8" ht="19.5" customHeight="1">
      <c r="A10" s="44"/>
      <c r="B10" s="47"/>
      <c r="C10" s="41"/>
      <c r="D10" s="40"/>
      <c r="E10" s="48">
        <v>195</v>
      </c>
      <c r="F10" s="49"/>
      <c r="G10" s="47"/>
      <c r="H10" s="39"/>
    </row>
    <row r="11" spans="1:8" ht="19.5" customHeight="1">
      <c r="A11" s="44"/>
      <c r="B11" s="39"/>
      <c r="F11" s="41"/>
      <c r="G11" s="43"/>
      <c r="H11" s="23" t="s">
        <v>132</v>
      </c>
    </row>
    <row r="12" spans="1:8" ht="19.5" customHeight="1">
      <c r="A12" s="50">
        <v>3</v>
      </c>
      <c r="B12" s="124" t="str">
        <f>'раунд робин'!B8</f>
        <v>Белов Андрей -Шукаев Максим</v>
      </c>
      <c r="C12" s="29"/>
      <c r="D12" s="51"/>
      <c r="E12" s="39"/>
      <c r="F12" s="41"/>
      <c r="G12" s="43"/>
      <c r="H12" s="45"/>
    </row>
    <row r="13" spans="2:6" ht="19.5" customHeight="1">
      <c r="B13" s="45">
        <v>197</v>
      </c>
      <c r="C13" s="52"/>
      <c r="D13" s="52">
        <v>2</v>
      </c>
      <c r="E13" s="116" t="str">
        <f>'раунд робин'!B7</f>
        <v>Мисходжев Руслан-Егозарьян Артур</v>
      </c>
      <c r="F13" s="41"/>
    </row>
    <row r="14" spans="3:6" ht="19.5" customHeight="1">
      <c r="C14" s="29"/>
      <c r="D14" s="29"/>
      <c r="E14" s="45">
        <v>178</v>
      </c>
      <c r="F14" s="40"/>
    </row>
    <row r="15" spans="3:6" ht="12.75">
      <c r="C15" s="29"/>
      <c r="D15" s="29"/>
      <c r="E15" s="29"/>
      <c r="F15" s="29"/>
    </row>
    <row r="16" spans="3:9" ht="17.25">
      <c r="C16" s="29"/>
      <c r="D16" s="29"/>
      <c r="E16" s="29"/>
      <c r="F16" s="29"/>
      <c r="I16" s="40"/>
    </row>
    <row r="17" spans="2:9" ht="17.25">
      <c r="B17" t="s">
        <v>131</v>
      </c>
      <c r="C17" s="41"/>
      <c r="F17" s="29"/>
      <c r="G17" s="29"/>
      <c r="H17" s="29"/>
      <c r="I17" s="29"/>
    </row>
    <row r="18" spans="2:9" ht="12.75">
      <c r="B18" t="s">
        <v>130</v>
      </c>
      <c r="I18" s="29"/>
    </row>
    <row r="19" ht="12.75">
      <c r="B19" t="s">
        <v>129</v>
      </c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902714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="79" zoomScaleNormal="79" workbookViewId="0" topLeftCell="A1">
      <selection activeCell="S45" sqref="S45"/>
    </sheetView>
  </sheetViews>
  <sheetFormatPr defaultColWidth="11.57421875" defaultRowHeight="12.75"/>
  <sheetData>
    <row r="1" spans="1:5" ht="12.75">
      <c r="A1" s="89" t="s">
        <v>24</v>
      </c>
      <c r="B1" s="89"/>
      <c r="C1" s="89"/>
      <c r="D1" s="89"/>
      <c r="E1" s="89"/>
    </row>
    <row r="2" spans="1:5" ht="12.75">
      <c r="A2" s="90" t="s">
        <v>7</v>
      </c>
      <c r="B2" s="91" t="s">
        <v>25</v>
      </c>
      <c r="C2" s="91" t="s">
        <v>26</v>
      </c>
      <c r="D2" s="91" t="s">
        <v>27</v>
      </c>
      <c r="E2" s="91" t="s">
        <v>28</v>
      </c>
    </row>
    <row r="3" spans="1:5" ht="12.75">
      <c r="A3" s="90"/>
      <c r="B3" s="91"/>
      <c r="C3" s="91"/>
      <c r="D3" s="91"/>
      <c r="E3" s="91"/>
    </row>
    <row r="4" spans="1:12" ht="12.75">
      <c r="A4" s="91">
        <v>1</v>
      </c>
      <c r="B4" s="92" t="s">
        <v>29</v>
      </c>
      <c r="C4" s="91" t="s">
        <v>30</v>
      </c>
      <c r="D4" s="91" t="s">
        <v>31</v>
      </c>
      <c r="E4" s="91" t="s">
        <v>32</v>
      </c>
      <c r="I4" s="90" t="s">
        <v>7</v>
      </c>
      <c r="J4" s="91">
        <v>10</v>
      </c>
      <c r="K4" s="91">
        <v>11</v>
      </c>
      <c r="L4" s="91">
        <v>12</v>
      </c>
    </row>
    <row r="5" spans="1:12" ht="12.75">
      <c r="A5" s="91"/>
      <c r="B5" s="91"/>
      <c r="C5" s="91"/>
      <c r="D5" s="91"/>
      <c r="E5" s="91"/>
      <c r="I5" s="90"/>
      <c r="J5" s="91"/>
      <c r="K5" s="91"/>
      <c r="L5" s="91"/>
    </row>
    <row r="6" spans="1:12" ht="12.75">
      <c r="A6" s="91">
        <v>2</v>
      </c>
      <c r="B6" s="91" t="s">
        <v>33</v>
      </c>
      <c r="C6" s="91" t="s">
        <v>34</v>
      </c>
      <c r="D6" s="92" t="s">
        <v>35</v>
      </c>
      <c r="E6" s="91" t="s">
        <v>36</v>
      </c>
      <c r="I6" s="91">
        <v>1</v>
      </c>
      <c r="J6" s="92" t="s">
        <v>35</v>
      </c>
      <c r="K6" s="91" t="s">
        <v>34</v>
      </c>
      <c r="L6" s="91" t="s">
        <v>37</v>
      </c>
    </row>
    <row r="7" spans="1:12" ht="12.75">
      <c r="A7" s="91"/>
      <c r="B7" s="91"/>
      <c r="C7" s="91"/>
      <c r="D7" s="91"/>
      <c r="E7" s="91"/>
      <c r="I7" s="91"/>
      <c r="J7" s="91"/>
      <c r="K7" s="91"/>
      <c r="L7" s="91"/>
    </row>
    <row r="8" spans="1:12" ht="12.75">
      <c r="A8" s="91">
        <v>3</v>
      </c>
      <c r="B8" s="91" t="s">
        <v>38</v>
      </c>
      <c r="C8" s="91" t="s">
        <v>39</v>
      </c>
      <c r="D8" s="91" t="s">
        <v>40</v>
      </c>
      <c r="E8" s="91" t="s">
        <v>41</v>
      </c>
      <c r="I8" s="91">
        <v>2</v>
      </c>
      <c r="J8" s="91" t="s">
        <v>42</v>
      </c>
      <c r="K8" s="91" t="s">
        <v>30</v>
      </c>
      <c r="L8" s="92" t="s">
        <v>38</v>
      </c>
    </row>
    <row r="9" spans="1:12" ht="12.75">
      <c r="A9" s="91"/>
      <c r="B9" s="91"/>
      <c r="C9" s="91"/>
      <c r="D9" s="91"/>
      <c r="E9" s="91"/>
      <c r="I9" s="91"/>
      <c r="J9" s="91"/>
      <c r="K9" s="91"/>
      <c r="L9" s="91"/>
    </row>
    <row r="10" spans="1:12" ht="12.75">
      <c r="A10" s="91">
        <v>4</v>
      </c>
      <c r="B10" s="91" t="s">
        <v>43</v>
      </c>
      <c r="C10" s="91" t="s">
        <v>44</v>
      </c>
      <c r="D10" s="91" t="s">
        <v>45</v>
      </c>
      <c r="E10" s="91" t="s">
        <v>46</v>
      </c>
      <c r="I10" s="91">
        <v>3</v>
      </c>
      <c r="J10" s="91" t="s">
        <v>47</v>
      </c>
      <c r="K10" s="91" t="s">
        <v>48</v>
      </c>
      <c r="L10" s="91" t="s">
        <v>49</v>
      </c>
    </row>
    <row r="11" spans="1:12" ht="12.75">
      <c r="A11" s="91"/>
      <c r="B11" s="91"/>
      <c r="C11" s="91"/>
      <c r="D11" s="91"/>
      <c r="E11" s="91"/>
      <c r="I11" s="91"/>
      <c r="J11" s="91"/>
      <c r="K11" s="91"/>
      <c r="L11" s="91"/>
    </row>
    <row r="12" spans="1:12" ht="12.75">
      <c r="A12" s="91">
        <v>5</v>
      </c>
      <c r="B12" s="91" t="s">
        <v>50</v>
      </c>
      <c r="C12" s="91" t="s">
        <v>51</v>
      </c>
      <c r="D12" s="91" t="s">
        <v>52</v>
      </c>
      <c r="E12" s="91" t="s">
        <v>42</v>
      </c>
      <c r="I12" s="91">
        <v>4</v>
      </c>
      <c r="J12" s="91" t="s">
        <v>32</v>
      </c>
      <c r="K12" s="91" t="s">
        <v>50</v>
      </c>
      <c r="L12" s="91" t="s">
        <v>43</v>
      </c>
    </row>
    <row r="13" spans="1:12" ht="12.75">
      <c r="A13" s="91"/>
      <c r="B13" s="91"/>
      <c r="C13" s="91"/>
      <c r="D13" s="91"/>
      <c r="E13" s="91"/>
      <c r="I13" s="91"/>
      <c r="J13" s="91"/>
      <c r="K13" s="91"/>
      <c r="L13" s="91"/>
    </row>
    <row r="14" spans="1:12" ht="12.75">
      <c r="A14" s="91">
        <v>6</v>
      </c>
      <c r="B14" s="91" t="s">
        <v>53</v>
      </c>
      <c r="C14" s="91" t="s">
        <v>47</v>
      </c>
      <c r="D14" s="91" t="s">
        <v>48</v>
      </c>
      <c r="E14" s="91" t="s">
        <v>54</v>
      </c>
      <c r="I14" s="91">
        <v>5</v>
      </c>
      <c r="J14" s="91" t="s">
        <v>45</v>
      </c>
      <c r="K14" s="92" t="s">
        <v>41</v>
      </c>
      <c r="L14" s="91" t="s">
        <v>55</v>
      </c>
    </row>
    <row r="15" spans="1:12" ht="12.75">
      <c r="A15" s="91"/>
      <c r="B15" s="91"/>
      <c r="C15" s="91"/>
      <c r="D15" s="91"/>
      <c r="E15" s="91"/>
      <c r="I15" s="91"/>
      <c r="J15" s="91"/>
      <c r="K15" s="91"/>
      <c r="L15" s="91"/>
    </row>
    <row r="16" spans="1:5" ht="12.75">
      <c r="A16" s="91">
        <v>7</v>
      </c>
      <c r="B16" s="91" t="s">
        <v>55</v>
      </c>
      <c r="C16" s="91" t="s">
        <v>56</v>
      </c>
      <c r="D16" s="91" t="s">
        <v>49</v>
      </c>
      <c r="E16" s="91" t="s">
        <v>37</v>
      </c>
    </row>
    <row r="17" spans="1:5" ht="12.75">
      <c r="A17" s="91"/>
      <c r="B17" s="91"/>
      <c r="C17" s="91"/>
      <c r="D17" s="91"/>
      <c r="E17" s="91"/>
    </row>
    <row r="19" spans="9:12" ht="12.75">
      <c r="I19" s="90" t="s">
        <v>7</v>
      </c>
      <c r="J19" s="91">
        <v>10</v>
      </c>
      <c r="K19" s="91">
        <v>11</v>
      </c>
      <c r="L19" s="91">
        <v>12</v>
      </c>
    </row>
    <row r="20" spans="1:12" ht="12.75">
      <c r="A20" s="89" t="s">
        <v>24</v>
      </c>
      <c r="B20" s="89"/>
      <c r="C20" s="89"/>
      <c r="D20" s="89"/>
      <c r="E20" s="89"/>
      <c r="I20" s="90"/>
      <c r="J20" s="91"/>
      <c r="K20" s="91"/>
      <c r="L20" s="91"/>
    </row>
    <row r="21" spans="1:12" ht="12.75">
      <c r="A21" s="90" t="s">
        <v>7</v>
      </c>
      <c r="B21" s="91" t="s">
        <v>25</v>
      </c>
      <c r="C21" s="91" t="s">
        <v>26</v>
      </c>
      <c r="D21" s="91" t="s">
        <v>27</v>
      </c>
      <c r="E21" s="91" t="s">
        <v>28</v>
      </c>
      <c r="I21" s="91">
        <v>1</v>
      </c>
      <c r="J21" s="92" t="s">
        <v>35</v>
      </c>
      <c r="K21" s="91" t="s">
        <v>34</v>
      </c>
      <c r="L21" s="91" t="s">
        <v>37</v>
      </c>
    </row>
    <row r="22" spans="1:12" ht="12.75">
      <c r="A22" s="90"/>
      <c r="B22" s="91"/>
      <c r="C22" s="91"/>
      <c r="D22" s="91"/>
      <c r="E22" s="91"/>
      <c r="I22" s="91"/>
      <c r="J22" s="91"/>
      <c r="K22" s="91"/>
      <c r="L22" s="91"/>
    </row>
    <row r="23" spans="1:12" ht="12.75">
      <c r="A23" s="91">
        <v>1</v>
      </c>
      <c r="B23" s="92" t="s">
        <v>29</v>
      </c>
      <c r="C23" s="91" t="s">
        <v>30</v>
      </c>
      <c r="D23" s="91" t="s">
        <v>31</v>
      </c>
      <c r="E23" s="91" t="s">
        <v>32</v>
      </c>
      <c r="I23" s="91">
        <v>2</v>
      </c>
      <c r="J23" s="91" t="s">
        <v>42</v>
      </c>
      <c r="K23" s="91" t="s">
        <v>30</v>
      </c>
      <c r="L23" s="92" t="s">
        <v>38</v>
      </c>
    </row>
    <row r="24" spans="1:12" ht="12.75">
      <c r="A24" s="91"/>
      <c r="B24" s="91"/>
      <c r="C24" s="91"/>
      <c r="D24" s="91"/>
      <c r="E24" s="91"/>
      <c r="I24" s="91"/>
      <c r="J24" s="91"/>
      <c r="K24" s="91"/>
      <c r="L24" s="91"/>
    </row>
    <row r="25" spans="1:12" ht="12.75">
      <c r="A25" s="91">
        <v>2</v>
      </c>
      <c r="B25" s="91" t="s">
        <v>33</v>
      </c>
      <c r="C25" s="91" t="s">
        <v>34</v>
      </c>
      <c r="D25" s="92" t="s">
        <v>35</v>
      </c>
      <c r="E25" s="91" t="s">
        <v>36</v>
      </c>
      <c r="I25" s="91">
        <v>3</v>
      </c>
      <c r="J25" s="91" t="s">
        <v>47</v>
      </c>
      <c r="K25" s="91" t="s">
        <v>48</v>
      </c>
      <c r="L25" s="91" t="s">
        <v>49</v>
      </c>
    </row>
    <row r="26" spans="1:12" ht="12.75">
      <c r="A26" s="91"/>
      <c r="B26" s="91"/>
      <c r="C26" s="91"/>
      <c r="D26" s="91"/>
      <c r="E26" s="91"/>
      <c r="I26" s="91"/>
      <c r="J26" s="91"/>
      <c r="K26" s="91"/>
      <c r="L26" s="91"/>
    </row>
    <row r="27" spans="1:12" ht="12.75">
      <c r="A27" s="91">
        <v>3</v>
      </c>
      <c r="B27" s="91" t="s">
        <v>38</v>
      </c>
      <c r="C27" s="91" t="s">
        <v>39</v>
      </c>
      <c r="D27" s="91" t="s">
        <v>40</v>
      </c>
      <c r="E27" s="91" t="s">
        <v>41</v>
      </c>
      <c r="I27" s="91">
        <v>4</v>
      </c>
      <c r="J27" s="91" t="s">
        <v>32</v>
      </c>
      <c r="K27" s="91" t="s">
        <v>50</v>
      </c>
      <c r="L27" s="91" t="s">
        <v>43</v>
      </c>
    </row>
    <row r="28" spans="1:12" ht="12.75">
      <c r="A28" s="91"/>
      <c r="B28" s="91"/>
      <c r="C28" s="91"/>
      <c r="D28" s="91"/>
      <c r="E28" s="91"/>
      <c r="I28" s="91"/>
      <c r="J28" s="91"/>
      <c r="K28" s="91"/>
      <c r="L28" s="91"/>
    </row>
    <row r="29" spans="1:12" ht="12.75">
      <c r="A29" s="91">
        <v>4</v>
      </c>
      <c r="B29" s="91" t="s">
        <v>43</v>
      </c>
      <c r="C29" s="91" t="s">
        <v>44</v>
      </c>
      <c r="D29" s="91" t="s">
        <v>45</v>
      </c>
      <c r="E29" s="91" t="s">
        <v>46</v>
      </c>
      <c r="I29" s="91">
        <v>5</v>
      </c>
      <c r="J29" s="91" t="s">
        <v>45</v>
      </c>
      <c r="K29" s="92" t="s">
        <v>41</v>
      </c>
      <c r="L29" s="91" t="s">
        <v>55</v>
      </c>
    </row>
    <row r="30" spans="1:12" ht="12.75">
      <c r="A30" s="91"/>
      <c r="B30" s="91"/>
      <c r="C30" s="91"/>
      <c r="D30" s="91"/>
      <c r="E30" s="91"/>
      <c r="I30" s="91"/>
      <c r="J30" s="91"/>
      <c r="K30" s="91"/>
      <c r="L30" s="91"/>
    </row>
    <row r="31" spans="1:5" ht="12.75">
      <c r="A31" s="91">
        <v>5</v>
      </c>
      <c r="B31" s="91" t="s">
        <v>50</v>
      </c>
      <c r="C31" s="91" t="s">
        <v>51</v>
      </c>
      <c r="D31" s="91" t="s">
        <v>52</v>
      </c>
      <c r="E31" s="91" t="s">
        <v>42</v>
      </c>
    </row>
    <row r="32" spans="1:5" ht="12.75">
      <c r="A32" s="91"/>
      <c r="B32" s="91"/>
      <c r="C32" s="91"/>
      <c r="D32" s="91"/>
      <c r="E32" s="91"/>
    </row>
    <row r="33" spans="1:5" ht="12.75">
      <c r="A33" s="91">
        <v>6</v>
      </c>
      <c r="B33" s="91" t="s">
        <v>53</v>
      </c>
      <c r="C33" s="91" t="s">
        <v>47</v>
      </c>
      <c r="D33" s="91" t="s">
        <v>48</v>
      </c>
      <c r="E33" s="91" t="s">
        <v>54</v>
      </c>
    </row>
    <row r="34" spans="1:12" ht="12.75">
      <c r="A34" s="91"/>
      <c r="B34" s="91"/>
      <c r="C34" s="91"/>
      <c r="D34" s="91"/>
      <c r="E34" s="91"/>
      <c r="I34" s="90" t="s">
        <v>7</v>
      </c>
      <c r="J34" s="91">
        <v>10</v>
      </c>
      <c r="K34" s="91">
        <v>11</v>
      </c>
      <c r="L34" s="91">
        <v>12</v>
      </c>
    </row>
    <row r="35" spans="1:12" ht="12.75">
      <c r="A35" s="91">
        <v>7</v>
      </c>
      <c r="B35" s="91" t="s">
        <v>55</v>
      </c>
      <c r="C35" s="91" t="s">
        <v>56</v>
      </c>
      <c r="D35" s="91" t="s">
        <v>49</v>
      </c>
      <c r="E35" s="91" t="s">
        <v>37</v>
      </c>
      <c r="I35" s="90"/>
      <c r="J35" s="91"/>
      <c r="K35" s="91"/>
      <c r="L35" s="91"/>
    </row>
    <row r="36" spans="1:12" ht="12.75">
      <c r="A36" s="91"/>
      <c r="B36" s="91"/>
      <c r="C36" s="91"/>
      <c r="D36" s="91"/>
      <c r="E36" s="91"/>
      <c r="I36" s="91">
        <v>1</v>
      </c>
      <c r="J36" s="92" t="s">
        <v>35</v>
      </c>
      <c r="K36" s="91" t="s">
        <v>34</v>
      </c>
      <c r="L36" s="91" t="s">
        <v>37</v>
      </c>
    </row>
    <row r="37" spans="1:12" ht="17.25">
      <c r="A37" s="53"/>
      <c r="B37" s="53"/>
      <c r="C37" s="53"/>
      <c r="D37" s="53"/>
      <c r="E37" s="53"/>
      <c r="I37" s="91"/>
      <c r="J37" s="92"/>
      <c r="K37" s="91"/>
      <c r="L37" s="91"/>
    </row>
    <row r="38" spans="9:12" ht="12.75">
      <c r="I38" s="91"/>
      <c r="J38" s="91"/>
      <c r="K38" s="91"/>
      <c r="L38" s="91"/>
    </row>
    <row r="39" spans="1:12" ht="12.75">
      <c r="A39" s="89" t="s">
        <v>24</v>
      </c>
      <c r="B39" s="89"/>
      <c r="C39" s="89"/>
      <c r="D39" s="89"/>
      <c r="E39" s="89"/>
      <c r="I39" s="91">
        <v>2</v>
      </c>
      <c r="J39" s="91" t="s">
        <v>42</v>
      </c>
      <c r="K39" s="91" t="s">
        <v>30</v>
      </c>
      <c r="L39" s="92" t="s">
        <v>38</v>
      </c>
    </row>
    <row r="40" spans="1:12" ht="12.75">
      <c r="A40" s="90" t="s">
        <v>7</v>
      </c>
      <c r="B40" s="91" t="s">
        <v>25</v>
      </c>
      <c r="C40" s="91" t="s">
        <v>26</v>
      </c>
      <c r="D40" s="91" t="s">
        <v>27</v>
      </c>
      <c r="E40" s="91" t="s">
        <v>28</v>
      </c>
      <c r="I40" s="91"/>
      <c r="J40" s="91"/>
      <c r="K40" s="91"/>
      <c r="L40" s="91"/>
    </row>
    <row r="41" spans="1:12" ht="12.75">
      <c r="A41" s="90"/>
      <c r="B41" s="91"/>
      <c r="C41" s="91"/>
      <c r="D41" s="91"/>
      <c r="E41" s="91"/>
      <c r="I41" s="91">
        <v>3</v>
      </c>
      <c r="J41" s="91" t="s">
        <v>47</v>
      </c>
      <c r="K41" s="91" t="s">
        <v>48</v>
      </c>
      <c r="L41" s="91" t="s">
        <v>49</v>
      </c>
    </row>
    <row r="42" spans="1:12" ht="12.75">
      <c r="A42" s="91">
        <v>1</v>
      </c>
      <c r="B42" s="92" t="s">
        <v>29</v>
      </c>
      <c r="C42" s="91" t="s">
        <v>30</v>
      </c>
      <c r="D42" s="91" t="s">
        <v>31</v>
      </c>
      <c r="E42" s="91" t="s">
        <v>32</v>
      </c>
      <c r="I42" s="91"/>
      <c r="J42" s="91"/>
      <c r="K42" s="91"/>
      <c r="L42" s="91"/>
    </row>
    <row r="43" spans="1:12" ht="12.75">
      <c r="A43" s="91"/>
      <c r="B43" s="91"/>
      <c r="C43" s="91"/>
      <c r="D43" s="91"/>
      <c r="E43" s="91"/>
      <c r="I43" s="91">
        <v>4</v>
      </c>
      <c r="J43" s="91" t="s">
        <v>32</v>
      </c>
      <c r="K43" s="91" t="s">
        <v>50</v>
      </c>
      <c r="L43" s="91" t="s">
        <v>43</v>
      </c>
    </row>
    <row r="44" spans="1:12" ht="12.75">
      <c r="A44" s="91">
        <v>2</v>
      </c>
      <c r="B44" s="91" t="s">
        <v>33</v>
      </c>
      <c r="C44" s="91" t="s">
        <v>34</v>
      </c>
      <c r="D44" s="92" t="s">
        <v>35</v>
      </c>
      <c r="E44" s="91" t="s">
        <v>36</v>
      </c>
      <c r="I44" s="91"/>
      <c r="J44" s="91"/>
      <c r="K44" s="91"/>
      <c r="L44" s="91"/>
    </row>
    <row r="45" spans="1:12" ht="12.75">
      <c r="A45" s="91"/>
      <c r="B45" s="91"/>
      <c r="C45" s="91"/>
      <c r="D45" s="91"/>
      <c r="E45" s="91"/>
      <c r="I45" s="91">
        <v>5</v>
      </c>
      <c r="J45" s="91" t="s">
        <v>45</v>
      </c>
      <c r="K45" s="92" t="s">
        <v>41</v>
      </c>
      <c r="L45" s="91" t="s">
        <v>55</v>
      </c>
    </row>
    <row r="46" spans="1:12" ht="12.75">
      <c r="A46" s="91">
        <v>3</v>
      </c>
      <c r="B46" s="91" t="s">
        <v>38</v>
      </c>
      <c r="C46" s="91" t="s">
        <v>39</v>
      </c>
      <c r="D46" s="91" t="s">
        <v>40</v>
      </c>
      <c r="E46" s="91" t="s">
        <v>41</v>
      </c>
      <c r="I46" s="91"/>
      <c r="J46" s="91"/>
      <c r="K46" s="91"/>
      <c r="L46" s="91"/>
    </row>
    <row r="47" spans="1:5" ht="12.75">
      <c r="A47" s="91"/>
      <c r="B47" s="91"/>
      <c r="C47" s="91"/>
      <c r="D47" s="91"/>
      <c r="E47" s="91"/>
    </row>
    <row r="48" spans="1:5" ht="12.75">
      <c r="A48" s="91">
        <v>4</v>
      </c>
      <c r="B48" s="91" t="s">
        <v>43</v>
      </c>
      <c r="C48" s="91" t="s">
        <v>44</v>
      </c>
      <c r="D48" s="91" t="s">
        <v>45</v>
      </c>
      <c r="E48" s="91" t="s">
        <v>46</v>
      </c>
    </row>
    <row r="49" spans="1:5" ht="12.75">
      <c r="A49" s="91"/>
      <c r="B49" s="91"/>
      <c r="C49" s="91"/>
      <c r="D49" s="91"/>
      <c r="E49" s="91"/>
    </row>
    <row r="50" spans="1:5" ht="12.75">
      <c r="A50" s="91">
        <v>5</v>
      </c>
      <c r="B50" s="91" t="s">
        <v>50</v>
      </c>
      <c r="C50" s="91" t="s">
        <v>51</v>
      </c>
      <c r="D50" s="91" t="s">
        <v>52</v>
      </c>
      <c r="E50" s="91" t="s">
        <v>42</v>
      </c>
    </row>
    <row r="51" spans="1:5" ht="12.75">
      <c r="A51" s="91"/>
      <c r="B51" s="91"/>
      <c r="C51" s="91"/>
      <c r="D51" s="91"/>
      <c r="E51" s="91"/>
    </row>
    <row r="52" spans="1:5" ht="12.75">
      <c r="A52" s="91">
        <v>6</v>
      </c>
      <c r="B52" s="91" t="s">
        <v>53</v>
      </c>
      <c r="C52" s="91" t="s">
        <v>47</v>
      </c>
      <c r="D52" s="91" t="s">
        <v>48</v>
      </c>
      <c r="E52" s="91" t="s">
        <v>54</v>
      </c>
    </row>
    <row r="53" spans="1:5" ht="12.75">
      <c r="A53" s="91"/>
      <c r="B53" s="91"/>
      <c r="C53" s="91"/>
      <c r="D53" s="91"/>
      <c r="E53" s="91"/>
    </row>
    <row r="54" spans="1:5" ht="12.75">
      <c r="A54" s="91">
        <v>7</v>
      </c>
      <c r="B54" s="91" t="s">
        <v>55</v>
      </c>
      <c r="C54" s="91" t="s">
        <v>56</v>
      </c>
      <c r="D54" s="91" t="s">
        <v>49</v>
      </c>
      <c r="E54" s="91" t="s">
        <v>37</v>
      </c>
    </row>
    <row r="55" spans="1:5" ht="12.75">
      <c r="A55" s="91"/>
      <c r="B55" s="91"/>
      <c r="C55" s="91"/>
      <c r="D55" s="91"/>
      <c r="E55" s="91"/>
    </row>
  </sheetData>
  <sheetProtection selectLockedCells="1" selectUnlockedCells="1"/>
  <mergeCells count="195">
    <mergeCell ref="E54:E55"/>
    <mergeCell ref="A54:A55"/>
    <mergeCell ref="B54:B55"/>
    <mergeCell ref="C54:C55"/>
    <mergeCell ref="D54:D55"/>
    <mergeCell ref="E50:E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46:E47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L43:L44"/>
    <mergeCell ref="A44:A45"/>
    <mergeCell ref="B44:B45"/>
    <mergeCell ref="C44:C45"/>
    <mergeCell ref="D44:D45"/>
    <mergeCell ref="E44:E45"/>
    <mergeCell ref="I45:I46"/>
    <mergeCell ref="J45:J46"/>
    <mergeCell ref="K45:K46"/>
    <mergeCell ref="L45:L46"/>
    <mergeCell ref="E42:E43"/>
    <mergeCell ref="I43:I44"/>
    <mergeCell ref="J43:J44"/>
    <mergeCell ref="K43:K44"/>
    <mergeCell ref="A42:A43"/>
    <mergeCell ref="B42:B43"/>
    <mergeCell ref="C42:C43"/>
    <mergeCell ref="D42:D43"/>
    <mergeCell ref="L39:L40"/>
    <mergeCell ref="A40:A41"/>
    <mergeCell ref="B40:B41"/>
    <mergeCell ref="C40:C41"/>
    <mergeCell ref="D40:D41"/>
    <mergeCell ref="E40:E41"/>
    <mergeCell ref="I41:I42"/>
    <mergeCell ref="J41:J42"/>
    <mergeCell ref="K41:K42"/>
    <mergeCell ref="L41:L42"/>
    <mergeCell ref="A39:E39"/>
    <mergeCell ref="I39:I40"/>
    <mergeCell ref="J39:J40"/>
    <mergeCell ref="K39:K40"/>
    <mergeCell ref="L34:L35"/>
    <mergeCell ref="A35:A36"/>
    <mergeCell ref="B35:B36"/>
    <mergeCell ref="C35:C36"/>
    <mergeCell ref="D35:D36"/>
    <mergeCell ref="E35:E36"/>
    <mergeCell ref="I36:I38"/>
    <mergeCell ref="J36:J38"/>
    <mergeCell ref="K36:K38"/>
    <mergeCell ref="L36:L38"/>
    <mergeCell ref="E33:E34"/>
    <mergeCell ref="I34:I35"/>
    <mergeCell ref="J34:J35"/>
    <mergeCell ref="K34:K35"/>
    <mergeCell ref="A33:A34"/>
    <mergeCell ref="B33:B34"/>
    <mergeCell ref="C33:C34"/>
    <mergeCell ref="D33:D34"/>
    <mergeCell ref="L29:L30"/>
    <mergeCell ref="A31:A32"/>
    <mergeCell ref="B31:B32"/>
    <mergeCell ref="C31:C32"/>
    <mergeCell ref="D31:D32"/>
    <mergeCell ref="E31:E32"/>
    <mergeCell ref="E29:E30"/>
    <mergeCell ref="I29:I30"/>
    <mergeCell ref="J29:J30"/>
    <mergeCell ref="K29:K30"/>
    <mergeCell ref="A29:A30"/>
    <mergeCell ref="B29:B30"/>
    <mergeCell ref="C29:C30"/>
    <mergeCell ref="D29:D30"/>
    <mergeCell ref="L25:L26"/>
    <mergeCell ref="A27:A28"/>
    <mergeCell ref="B27:B28"/>
    <mergeCell ref="C27:C28"/>
    <mergeCell ref="D27:D28"/>
    <mergeCell ref="E27:E28"/>
    <mergeCell ref="I27:I28"/>
    <mergeCell ref="J27:J28"/>
    <mergeCell ref="K27:K28"/>
    <mergeCell ref="L27:L28"/>
    <mergeCell ref="E25:E26"/>
    <mergeCell ref="I25:I26"/>
    <mergeCell ref="J25:J26"/>
    <mergeCell ref="K25:K26"/>
    <mergeCell ref="A25:A26"/>
    <mergeCell ref="B25:B26"/>
    <mergeCell ref="C25:C26"/>
    <mergeCell ref="D25:D26"/>
    <mergeCell ref="L21:L22"/>
    <mergeCell ref="A23:A24"/>
    <mergeCell ref="B23:B24"/>
    <mergeCell ref="C23:C24"/>
    <mergeCell ref="D23:D24"/>
    <mergeCell ref="E23:E24"/>
    <mergeCell ref="I23:I24"/>
    <mergeCell ref="J23:J24"/>
    <mergeCell ref="K23:K24"/>
    <mergeCell ref="L23:L24"/>
    <mergeCell ref="L19:L20"/>
    <mergeCell ref="A20:E20"/>
    <mergeCell ref="A21:A22"/>
    <mergeCell ref="B21:B22"/>
    <mergeCell ref="C21:C22"/>
    <mergeCell ref="D21:D22"/>
    <mergeCell ref="E21:E22"/>
    <mergeCell ref="I21:I22"/>
    <mergeCell ref="J21:J22"/>
    <mergeCell ref="K21:K22"/>
    <mergeCell ref="E16:E17"/>
    <mergeCell ref="I19:I20"/>
    <mergeCell ref="J19:J20"/>
    <mergeCell ref="K19:K20"/>
    <mergeCell ref="A16:A17"/>
    <mergeCell ref="B16:B17"/>
    <mergeCell ref="C16:C17"/>
    <mergeCell ref="D16:D17"/>
    <mergeCell ref="L12:L13"/>
    <mergeCell ref="A14:A15"/>
    <mergeCell ref="B14:B15"/>
    <mergeCell ref="C14:C15"/>
    <mergeCell ref="D14:D15"/>
    <mergeCell ref="E14:E15"/>
    <mergeCell ref="I14:I15"/>
    <mergeCell ref="J14:J15"/>
    <mergeCell ref="K14:K15"/>
    <mergeCell ref="L14:L15"/>
    <mergeCell ref="E12:E13"/>
    <mergeCell ref="I12:I13"/>
    <mergeCell ref="J12:J13"/>
    <mergeCell ref="K12:K13"/>
    <mergeCell ref="A12:A13"/>
    <mergeCell ref="B12:B13"/>
    <mergeCell ref="C12:C13"/>
    <mergeCell ref="D12:D13"/>
    <mergeCell ref="L8:L9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E8:E9"/>
    <mergeCell ref="I8:I9"/>
    <mergeCell ref="J8:J9"/>
    <mergeCell ref="K8:K9"/>
    <mergeCell ref="A8:A9"/>
    <mergeCell ref="B8:B9"/>
    <mergeCell ref="C8:C9"/>
    <mergeCell ref="D8:D9"/>
    <mergeCell ref="L4:L5"/>
    <mergeCell ref="A6:A7"/>
    <mergeCell ref="B6:B7"/>
    <mergeCell ref="C6:C7"/>
    <mergeCell ref="D6:D7"/>
    <mergeCell ref="E6:E7"/>
    <mergeCell ref="I6:I7"/>
    <mergeCell ref="J6:J7"/>
    <mergeCell ref="K6:K7"/>
    <mergeCell ref="L6:L7"/>
    <mergeCell ref="E4:E5"/>
    <mergeCell ref="I4:I5"/>
    <mergeCell ref="J4:J5"/>
    <mergeCell ref="K4:K5"/>
    <mergeCell ref="A4:A5"/>
    <mergeCell ref="B4:B5"/>
    <mergeCell ref="C4:C5"/>
    <mergeCell ref="D4:D5"/>
    <mergeCell ref="A1:E1"/>
    <mergeCell ref="A2:A3"/>
    <mergeCell ref="B2:B3"/>
    <mergeCell ref="C2:C3"/>
    <mergeCell ref="D2:D3"/>
    <mergeCell ref="E2:E3"/>
  </mergeCells>
  <printOptions/>
  <pageMargins left="0.7875" right="0.7875" top="0.6222222222222222" bottom="0.4847222222222222" header="0.35694444444444445" footer="0.21944444444444444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="79" zoomScaleNormal="79" workbookViewId="0" topLeftCell="A10">
      <selection activeCell="P41" sqref="P41"/>
    </sheetView>
  </sheetViews>
  <sheetFormatPr defaultColWidth="11.57421875" defaultRowHeight="12.75"/>
  <sheetData>
    <row r="1" ht="15">
      <c r="A1" s="54"/>
    </row>
    <row r="2" ht="15">
      <c r="A2" s="54" t="s">
        <v>57</v>
      </c>
    </row>
    <row r="4" ht="17.25">
      <c r="B4" s="52" t="s">
        <v>58</v>
      </c>
    </row>
    <row r="6" spans="1:9" ht="12.75">
      <c r="A6" s="55" t="s">
        <v>4</v>
      </c>
      <c r="B6" s="55">
        <v>1</v>
      </c>
      <c r="C6" s="56">
        <v>2</v>
      </c>
      <c r="D6" s="55">
        <v>3</v>
      </c>
      <c r="E6" s="56">
        <v>4</v>
      </c>
      <c r="F6" s="55">
        <v>5</v>
      </c>
      <c r="G6" s="55">
        <v>6</v>
      </c>
      <c r="H6" s="55" t="s">
        <v>59</v>
      </c>
      <c r="I6" s="57" t="s">
        <v>11</v>
      </c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12.7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2.7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.75">
      <c r="A12" s="58" t="s">
        <v>60</v>
      </c>
      <c r="B12" s="58">
        <v>7</v>
      </c>
      <c r="C12" s="59">
        <v>8</v>
      </c>
      <c r="D12" s="58">
        <v>9</v>
      </c>
      <c r="E12" s="59">
        <v>10</v>
      </c>
      <c r="F12" s="58">
        <v>11</v>
      </c>
      <c r="G12" s="58">
        <v>12</v>
      </c>
      <c r="H12" s="58">
        <v>13</v>
      </c>
      <c r="I12" s="60"/>
    </row>
    <row r="13" spans="1:9" ht="33.75" customHeight="1">
      <c r="A13" s="58"/>
      <c r="B13" s="58"/>
      <c r="C13" s="59"/>
      <c r="D13" s="58"/>
      <c r="E13" s="59"/>
      <c r="F13" s="58"/>
      <c r="G13" s="58"/>
      <c r="H13" s="58"/>
      <c r="I13" s="60"/>
    </row>
    <row r="14" spans="1:9" ht="34.5" customHeight="1">
      <c r="A14" s="58" t="s">
        <v>61</v>
      </c>
      <c r="B14" s="58"/>
      <c r="C14" s="59"/>
      <c r="D14" s="58"/>
      <c r="E14" s="59"/>
      <c r="F14" s="58"/>
      <c r="G14" s="58"/>
      <c r="H14" s="58"/>
      <c r="I14" s="60"/>
    </row>
    <row r="15" spans="1:9" ht="12.75">
      <c r="A15" s="61"/>
      <c r="B15" s="61"/>
      <c r="C15" s="62"/>
      <c r="D15" s="61"/>
      <c r="E15" s="62"/>
      <c r="F15" s="61"/>
      <c r="G15" s="61"/>
      <c r="H15" s="61"/>
      <c r="I15" s="62"/>
    </row>
    <row r="16" spans="1:9" ht="12.75">
      <c r="A16" s="58" t="s">
        <v>62</v>
      </c>
      <c r="B16" s="58"/>
      <c r="C16" s="59"/>
      <c r="D16" s="58"/>
      <c r="E16" s="59"/>
      <c r="F16" s="58"/>
      <c r="G16" s="58"/>
      <c r="H16" s="58"/>
      <c r="I16" s="62"/>
    </row>
    <row r="17" spans="1:9" ht="12.7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2.7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2.7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2.75">
      <c r="A20" s="62"/>
      <c r="B20" s="62"/>
      <c r="C20" s="62"/>
      <c r="D20" s="62"/>
      <c r="E20" s="62"/>
      <c r="F20" s="62"/>
      <c r="G20" s="62"/>
      <c r="H20" s="62"/>
      <c r="I20" s="62"/>
    </row>
    <row r="21" ht="15">
      <c r="A21" s="54" t="s">
        <v>57</v>
      </c>
    </row>
    <row r="23" ht="17.25">
      <c r="B23" s="52" t="s">
        <v>58</v>
      </c>
    </row>
    <row r="25" spans="1:9" ht="12.75">
      <c r="A25" s="55" t="s">
        <v>4</v>
      </c>
      <c r="B25" s="55">
        <v>1</v>
      </c>
      <c r="C25" s="56">
        <v>2</v>
      </c>
      <c r="D25" s="55">
        <v>3</v>
      </c>
      <c r="E25" s="56">
        <v>4</v>
      </c>
      <c r="F25" s="55">
        <v>5</v>
      </c>
      <c r="G25" s="55">
        <v>6</v>
      </c>
      <c r="H25" s="55" t="s">
        <v>59</v>
      </c>
      <c r="I25" s="57" t="s">
        <v>11</v>
      </c>
    </row>
    <row r="26" spans="1:9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.7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5.75" customHeight="1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9.75" customHeight="1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" customHeight="1">
      <c r="A31" s="58" t="s">
        <v>60</v>
      </c>
      <c r="B31" s="58">
        <v>7</v>
      </c>
      <c r="C31" s="59">
        <v>8</v>
      </c>
      <c r="D31" s="58">
        <v>9</v>
      </c>
      <c r="E31" s="59">
        <v>10</v>
      </c>
      <c r="F31" s="58">
        <v>11</v>
      </c>
      <c r="G31" s="58">
        <v>12</v>
      </c>
      <c r="H31" s="58">
        <v>13</v>
      </c>
      <c r="I31" s="60"/>
    </row>
    <row r="32" spans="1:9" ht="27" customHeight="1">
      <c r="A32" s="58"/>
      <c r="B32" s="58"/>
      <c r="C32" s="59"/>
      <c r="D32" s="58"/>
      <c r="E32" s="59"/>
      <c r="F32" s="58"/>
      <c r="G32" s="58"/>
      <c r="H32" s="58"/>
      <c r="I32" s="60"/>
    </row>
    <row r="33" spans="1:9" ht="33" customHeight="1">
      <c r="A33" s="58" t="s">
        <v>61</v>
      </c>
      <c r="B33" s="58"/>
      <c r="C33" s="59"/>
      <c r="D33" s="58"/>
      <c r="E33" s="59"/>
      <c r="F33" s="58"/>
      <c r="G33" s="58"/>
      <c r="H33" s="58"/>
      <c r="I33" s="60"/>
    </row>
    <row r="34" spans="1:9" ht="12.75">
      <c r="A34" s="61"/>
      <c r="B34" s="61"/>
      <c r="C34" s="62"/>
      <c r="D34" s="61"/>
      <c r="E34" s="62"/>
      <c r="F34" s="61"/>
      <c r="G34" s="61"/>
      <c r="H34" s="61"/>
      <c r="I34" s="62"/>
    </row>
    <row r="35" spans="1:9" ht="12.75">
      <c r="A35" s="58" t="s">
        <v>62</v>
      </c>
      <c r="B35" s="58"/>
      <c r="C35" s="59"/>
      <c r="D35" s="58"/>
      <c r="E35" s="59"/>
      <c r="F35" s="58"/>
      <c r="G35" s="58"/>
      <c r="H35" s="58"/>
      <c r="I35" s="62"/>
    </row>
    <row r="38" ht="15">
      <c r="A38" s="54" t="s">
        <v>57</v>
      </c>
    </row>
    <row r="40" ht="17.25">
      <c r="B40" s="52" t="s">
        <v>58</v>
      </c>
    </row>
    <row r="42" spans="1:9" ht="12.75">
      <c r="A42" s="55" t="s">
        <v>4</v>
      </c>
      <c r="B42" s="55">
        <v>1</v>
      </c>
      <c r="C42" s="56">
        <v>2</v>
      </c>
      <c r="D42" s="55">
        <v>3</v>
      </c>
      <c r="E42" s="56">
        <v>4</v>
      </c>
      <c r="F42" s="55">
        <v>5</v>
      </c>
      <c r="G42" s="55">
        <v>6</v>
      </c>
      <c r="H42" s="55" t="s">
        <v>59</v>
      </c>
      <c r="I42" s="57" t="s">
        <v>11</v>
      </c>
    </row>
    <row r="43" spans="1:9" ht="12.75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.7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9" customHeight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5" customHeight="1">
      <c r="A48" s="58" t="s">
        <v>60</v>
      </c>
      <c r="B48" s="58">
        <v>7</v>
      </c>
      <c r="C48" s="59">
        <v>8</v>
      </c>
      <c r="D48" s="58">
        <v>9</v>
      </c>
      <c r="E48" s="59">
        <v>10</v>
      </c>
      <c r="F48" s="58">
        <v>11</v>
      </c>
      <c r="G48" s="58">
        <v>12</v>
      </c>
      <c r="H48" s="58">
        <v>13</v>
      </c>
      <c r="I48" s="60"/>
    </row>
    <row r="49" spans="1:9" ht="30" customHeight="1">
      <c r="A49" s="58"/>
      <c r="B49" s="58"/>
      <c r="C49" s="59"/>
      <c r="D49" s="58"/>
      <c r="E49" s="59"/>
      <c r="F49" s="58"/>
      <c r="G49" s="58"/>
      <c r="H49" s="58"/>
      <c r="I49" s="60"/>
    </row>
    <row r="50" spans="1:9" ht="21.75" customHeight="1">
      <c r="A50" s="58" t="s">
        <v>61</v>
      </c>
      <c r="B50" s="58"/>
      <c r="C50" s="59"/>
      <c r="D50" s="58"/>
      <c r="E50" s="59"/>
      <c r="F50" s="58"/>
      <c r="G50" s="58"/>
      <c r="H50" s="58"/>
      <c r="I50" s="60"/>
    </row>
    <row r="51" spans="1:9" ht="12.75">
      <c r="A51" s="61"/>
      <c r="B51" s="61"/>
      <c r="C51" s="62"/>
      <c r="D51" s="61"/>
      <c r="E51" s="62"/>
      <c r="F51" s="61"/>
      <c r="G51" s="61"/>
      <c r="H51" s="61"/>
      <c r="I51" s="62"/>
    </row>
    <row r="52" spans="1:9" ht="12.75">
      <c r="A52" s="58" t="s">
        <v>62</v>
      </c>
      <c r="B52" s="58"/>
      <c r="C52" s="59"/>
      <c r="D52" s="58"/>
      <c r="E52" s="59"/>
      <c r="F52" s="58"/>
      <c r="G52" s="58"/>
      <c r="H52" s="58"/>
      <c r="I52" s="62"/>
    </row>
    <row r="54" ht="17.25">
      <c r="B54" s="52"/>
    </row>
  </sheetData>
  <sheetProtection selectLockedCells="1" selectUnlockedCells="1"/>
  <printOptions/>
  <pageMargins left="0.2548611111111111" right="0.22569444444444445" top="1.0527777777777778" bottom="1.0527777777777778" header="0.7875" footer="0.7875"/>
  <pageSetup horizontalDpi="300" verticalDpi="300" orientation="portrait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79" zoomScaleNormal="79" workbookViewId="0" topLeftCell="A1">
      <selection activeCell="J21" sqref="J21"/>
    </sheetView>
  </sheetViews>
  <sheetFormatPr defaultColWidth="9.140625" defaultRowHeight="12.75"/>
  <cols>
    <col min="1" max="1" width="11.57421875" style="0" customWidth="1"/>
    <col min="2" max="2" width="29.421875" style="0" customWidth="1"/>
    <col min="3" max="16384" width="11.57421875" style="0" customWidth="1"/>
  </cols>
  <sheetData>
    <row r="1" spans="2:4" ht="12.75">
      <c r="B1" s="63"/>
      <c r="C1" s="63"/>
      <c r="D1" s="63"/>
    </row>
    <row r="2" spans="1:6" ht="17.25">
      <c r="A2" s="46" t="s">
        <v>4</v>
      </c>
      <c r="B2" s="46" t="s">
        <v>63</v>
      </c>
      <c r="C2" s="64" t="s">
        <v>64</v>
      </c>
      <c r="D2" s="46" t="s">
        <v>65</v>
      </c>
      <c r="E2" s="65" t="s">
        <v>66</v>
      </c>
      <c r="F2" s="66" t="s">
        <v>67</v>
      </c>
    </row>
    <row r="3" spans="1:6" ht="17.25">
      <c r="A3" s="93">
        <v>1</v>
      </c>
      <c r="B3" s="68" t="s">
        <v>68</v>
      </c>
      <c r="C3" s="67"/>
      <c r="D3" s="89"/>
      <c r="E3" s="94"/>
      <c r="F3" s="94"/>
    </row>
    <row r="4" spans="1:6" ht="17.25">
      <c r="A4" s="93"/>
      <c r="B4" s="69" t="s">
        <v>69</v>
      </c>
      <c r="C4" s="70"/>
      <c r="D4" s="89"/>
      <c r="E4" s="94"/>
      <c r="F4" s="94"/>
    </row>
    <row r="5" spans="1:6" ht="17.25">
      <c r="A5" s="93">
        <v>2</v>
      </c>
      <c r="B5" s="68" t="s">
        <v>70</v>
      </c>
      <c r="C5" s="67">
        <v>5</v>
      </c>
      <c r="D5" s="89"/>
      <c r="E5" s="94"/>
      <c r="F5" s="94"/>
    </row>
    <row r="6" spans="1:6" ht="17.25">
      <c r="A6" s="93"/>
      <c r="B6" s="69" t="s">
        <v>71</v>
      </c>
      <c r="C6" s="70"/>
      <c r="D6" s="89"/>
      <c r="E6" s="94"/>
      <c r="F6" s="94"/>
    </row>
    <row r="7" spans="1:6" ht="17.25">
      <c r="A7" s="93">
        <v>3</v>
      </c>
      <c r="B7" s="68" t="s">
        <v>72</v>
      </c>
      <c r="C7" s="67">
        <v>5</v>
      </c>
      <c r="D7" s="89"/>
      <c r="E7" s="94"/>
      <c r="F7" s="94"/>
    </row>
    <row r="8" spans="1:6" ht="17.25">
      <c r="A8" s="93"/>
      <c r="B8" s="71" t="s">
        <v>73</v>
      </c>
      <c r="C8" s="70"/>
      <c r="D8" s="89"/>
      <c r="E8" s="94"/>
      <c r="F8" s="94"/>
    </row>
    <row r="9" spans="1:6" ht="17.25">
      <c r="A9" s="93">
        <v>4</v>
      </c>
      <c r="B9" s="72" t="s">
        <v>74</v>
      </c>
      <c r="C9" s="67"/>
      <c r="D9" s="89"/>
      <c r="E9" s="94"/>
      <c r="F9" s="94"/>
    </row>
    <row r="10" spans="1:6" ht="17.25">
      <c r="A10" s="93"/>
      <c r="B10" s="73" t="s">
        <v>75</v>
      </c>
      <c r="C10" s="70"/>
      <c r="D10" s="89"/>
      <c r="E10" s="94"/>
      <c r="F10" s="94"/>
    </row>
    <row r="11" spans="1:6" ht="17.25">
      <c r="A11" s="93">
        <v>5</v>
      </c>
      <c r="B11" s="68" t="s">
        <v>76</v>
      </c>
      <c r="C11" s="67">
        <v>8</v>
      </c>
      <c r="D11" s="89"/>
      <c r="E11" s="94"/>
      <c r="F11" s="94"/>
    </row>
    <row r="12" spans="1:6" ht="17.25">
      <c r="A12" s="93"/>
      <c r="B12" s="69" t="s">
        <v>77</v>
      </c>
      <c r="C12" s="70">
        <v>8</v>
      </c>
      <c r="D12" s="89"/>
      <c r="E12" s="94"/>
      <c r="F12" s="94"/>
    </row>
    <row r="13" spans="1:6" ht="17.25">
      <c r="A13" s="93">
        <v>6</v>
      </c>
      <c r="B13" s="68" t="s">
        <v>78</v>
      </c>
      <c r="C13" s="67"/>
      <c r="D13" s="89"/>
      <c r="E13" s="94"/>
      <c r="F13" s="94"/>
    </row>
    <row r="14" spans="1:6" ht="17.25">
      <c r="A14" s="93"/>
      <c r="B14" s="69" t="s">
        <v>79</v>
      </c>
      <c r="C14" s="70"/>
      <c r="D14" s="89"/>
      <c r="E14" s="94"/>
      <c r="F14" s="94"/>
    </row>
    <row r="15" spans="1:6" ht="17.25">
      <c r="A15" s="93">
        <v>7</v>
      </c>
      <c r="B15" s="68" t="s">
        <v>80</v>
      </c>
      <c r="C15" s="67">
        <v>15</v>
      </c>
      <c r="D15" s="89"/>
      <c r="E15" s="94"/>
      <c r="F15" s="94"/>
    </row>
    <row r="16" spans="1:6" ht="17.25">
      <c r="A16" s="93"/>
      <c r="B16" s="69" t="s">
        <v>81</v>
      </c>
      <c r="C16" s="70">
        <v>10</v>
      </c>
      <c r="D16" s="89"/>
      <c r="E16" s="94"/>
      <c r="F16" s="94"/>
    </row>
    <row r="17" spans="1:6" ht="17.25">
      <c r="A17" s="93">
        <v>8</v>
      </c>
      <c r="B17" s="68" t="s">
        <v>82</v>
      </c>
      <c r="C17" s="67"/>
      <c r="D17" s="89"/>
      <c r="E17" s="94"/>
      <c r="F17" s="94"/>
    </row>
    <row r="18" spans="1:6" ht="17.25">
      <c r="A18" s="93"/>
      <c r="B18" s="69" t="s">
        <v>83</v>
      </c>
      <c r="C18" s="70">
        <v>8</v>
      </c>
      <c r="D18" s="89"/>
      <c r="E18" s="94"/>
      <c r="F18" s="94"/>
    </row>
    <row r="19" spans="1:6" ht="17.25">
      <c r="A19" s="93">
        <v>9</v>
      </c>
      <c r="B19" s="68" t="s">
        <v>84</v>
      </c>
      <c r="C19" s="67"/>
      <c r="D19" s="89"/>
      <c r="E19" s="94"/>
      <c r="F19" s="94"/>
    </row>
    <row r="20" spans="1:6" ht="17.25">
      <c r="A20" s="93"/>
      <c r="B20" s="69" t="s">
        <v>85</v>
      </c>
      <c r="C20" s="70"/>
      <c r="D20" s="89"/>
      <c r="E20" s="94"/>
      <c r="F20" s="94"/>
    </row>
    <row r="21" spans="1:6" ht="17.25">
      <c r="A21" s="93">
        <v>10</v>
      </c>
      <c r="B21" s="68" t="s">
        <v>86</v>
      </c>
      <c r="C21" s="67">
        <v>5</v>
      </c>
      <c r="D21" s="89"/>
      <c r="E21" s="94"/>
      <c r="F21" s="94"/>
    </row>
    <row r="22" spans="1:6" ht="17.25">
      <c r="A22" s="93"/>
      <c r="B22" s="71" t="s">
        <v>87</v>
      </c>
      <c r="C22" s="70"/>
      <c r="D22" s="89"/>
      <c r="E22" s="94"/>
      <c r="F22" s="94"/>
    </row>
    <row r="23" spans="1:6" ht="17.25">
      <c r="A23" s="93">
        <v>11</v>
      </c>
      <c r="B23" s="72"/>
      <c r="C23" s="67"/>
      <c r="D23" s="89"/>
      <c r="E23" s="94"/>
      <c r="F23" s="94"/>
    </row>
    <row r="24" spans="1:6" ht="17.25">
      <c r="A24" s="93"/>
      <c r="B24" s="73"/>
      <c r="C24" s="70"/>
      <c r="D24" s="89"/>
      <c r="E24" s="94"/>
      <c r="F24" s="94"/>
    </row>
    <row r="25" spans="1:6" ht="17.25">
      <c r="A25" s="93">
        <v>12</v>
      </c>
      <c r="B25" s="68"/>
      <c r="C25" s="67"/>
      <c r="D25" s="89"/>
      <c r="E25" s="94"/>
      <c r="F25" s="94"/>
    </row>
    <row r="26" spans="1:6" ht="17.25">
      <c r="A26" s="93"/>
      <c r="B26" s="69"/>
      <c r="C26" s="70"/>
      <c r="D26" s="89"/>
      <c r="E26" s="94"/>
      <c r="F26" s="94"/>
    </row>
    <row r="27" spans="1:6" ht="17.25">
      <c r="A27" s="93">
        <v>13</v>
      </c>
      <c r="B27" s="68"/>
      <c r="C27" s="67"/>
      <c r="D27" s="89"/>
      <c r="E27" s="94"/>
      <c r="F27" s="94"/>
    </row>
    <row r="28" spans="1:6" ht="17.25">
      <c r="A28" s="93"/>
      <c r="B28" s="69"/>
      <c r="C28" s="70"/>
      <c r="D28" s="89"/>
      <c r="E28" s="94"/>
      <c r="F28" s="94"/>
    </row>
    <row r="29" spans="1:6" ht="17.25">
      <c r="A29" s="93">
        <v>14</v>
      </c>
      <c r="B29" s="68"/>
      <c r="C29" s="67"/>
      <c r="D29" s="89"/>
      <c r="E29" s="94"/>
      <c r="F29" s="94"/>
    </row>
    <row r="30" spans="1:6" ht="17.25">
      <c r="A30" s="93"/>
      <c r="B30" s="69"/>
      <c r="C30" s="70"/>
      <c r="D30" s="89"/>
      <c r="E30" s="94"/>
      <c r="F30" s="94"/>
    </row>
    <row r="31" spans="1:6" ht="17.25">
      <c r="A31" s="93">
        <v>15</v>
      </c>
      <c r="B31" s="68"/>
      <c r="C31" s="67"/>
      <c r="D31" s="89"/>
      <c r="E31" s="94"/>
      <c r="F31" s="94"/>
    </row>
    <row r="32" spans="1:6" ht="17.25">
      <c r="A32" s="93"/>
      <c r="B32" s="69"/>
      <c r="C32" s="70"/>
      <c r="D32" s="89"/>
      <c r="E32" s="94"/>
      <c r="F32" s="94"/>
    </row>
    <row r="33" spans="1:6" ht="17.25">
      <c r="A33" s="91">
        <v>16</v>
      </c>
      <c r="B33" s="68"/>
      <c r="C33" s="67"/>
      <c r="D33" s="89"/>
      <c r="E33" s="94"/>
      <c r="F33" s="94"/>
    </row>
    <row r="34" spans="1:6" ht="17.25">
      <c r="A34" s="91"/>
      <c r="B34" s="69"/>
      <c r="C34" s="70"/>
      <c r="D34" s="89"/>
      <c r="E34" s="94"/>
      <c r="F34" s="94"/>
    </row>
  </sheetData>
  <sheetProtection selectLockedCells="1" selectUnlockedCells="1"/>
  <mergeCells count="64">
    <mergeCell ref="A33:A34"/>
    <mergeCell ref="D33:D34"/>
    <mergeCell ref="E33:E34"/>
    <mergeCell ref="F33:F34"/>
    <mergeCell ref="A31:A32"/>
    <mergeCell ref="D31:D32"/>
    <mergeCell ref="E31:E32"/>
    <mergeCell ref="F31:F32"/>
    <mergeCell ref="A29:A30"/>
    <mergeCell ref="D29:D30"/>
    <mergeCell ref="E29:E30"/>
    <mergeCell ref="F29:F30"/>
    <mergeCell ref="A27:A28"/>
    <mergeCell ref="D27:D28"/>
    <mergeCell ref="E27:E28"/>
    <mergeCell ref="F27:F28"/>
    <mergeCell ref="A25:A26"/>
    <mergeCell ref="D25:D26"/>
    <mergeCell ref="E25:E26"/>
    <mergeCell ref="F25:F26"/>
    <mergeCell ref="A23:A24"/>
    <mergeCell ref="D23:D24"/>
    <mergeCell ref="E23:E24"/>
    <mergeCell ref="F23:F24"/>
    <mergeCell ref="A21:A22"/>
    <mergeCell ref="D21:D22"/>
    <mergeCell ref="E21:E22"/>
    <mergeCell ref="F21:F22"/>
    <mergeCell ref="A19:A20"/>
    <mergeCell ref="D19:D20"/>
    <mergeCell ref="E19:E20"/>
    <mergeCell ref="F19:F20"/>
    <mergeCell ref="A17:A18"/>
    <mergeCell ref="D17:D18"/>
    <mergeCell ref="E17:E18"/>
    <mergeCell ref="F17:F18"/>
    <mergeCell ref="A15:A16"/>
    <mergeCell ref="D15:D16"/>
    <mergeCell ref="E15:E16"/>
    <mergeCell ref="F15:F16"/>
    <mergeCell ref="A13:A14"/>
    <mergeCell ref="D13:D14"/>
    <mergeCell ref="E13:E14"/>
    <mergeCell ref="F13:F14"/>
    <mergeCell ref="A11:A12"/>
    <mergeCell ref="D11:D12"/>
    <mergeCell ref="E11:E12"/>
    <mergeCell ref="F11:F12"/>
    <mergeCell ref="A9:A10"/>
    <mergeCell ref="D9:D10"/>
    <mergeCell ref="E9:E10"/>
    <mergeCell ref="F9:F10"/>
    <mergeCell ref="A7:A8"/>
    <mergeCell ref="D7:D8"/>
    <mergeCell ref="E7:E8"/>
    <mergeCell ref="F7:F8"/>
    <mergeCell ref="A5:A6"/>
    <mergeCell ref="D5:D6"/>
    <mergeCell ref="E5:E6"/>
    <mergeCell ref="F5:F6"/>
    <mergeCell ref="A3:A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="79" zoomScaleNormal="79" workbookViewId="0" topLeftCell="A1">
      <selection activeCell="G6" sqref="G6"/>
    </sheetView>
  </sheetViews>
  <sheetFormatPr defaultColWidth="9.140625" defaultRowHeight="12.75"/>
  <cols>
    <col min="1" max="1" width="11.57421875" style="0" customWidth="1"/>
    <col min="2" max="2" width="43.7109375" style="0" customWidth="1"/>
    <col min="3" max="3" width="21.421875" style="0" customWidth="1"/>
    <col min="4" max="16384" width="11.57421875" style="0" customWidth="1"/>
  </cols>
  <sheetData>
    <row r="1" spans="2:3" ht="12.75">
      <c r="B1" s="63"/>
      <c r="C1" s="63"/>
    </row>
    <row r="2" spans="1:3" ht="17.25">
      <c r="A2" s="74" t="s">
        <v>4</v>
      </c>
      <c r="B2" s="75" t="s">
        <v>88</v>
      </c>
      <c r="C2" s="76" t="s">
        <v>89</v>
      </c>
    </row>
    <row r="3" spans="1:3" ht="25.5" customHeight="1">
      <c r="A3" s="51">
        <v>1</v>
      </c>
      <c r="B3" s="114" t="s">
        <v>126</v>
      </c>
      <c r="C3" s="77">
        <v>213</v>
      </c>
    </row>
    <row r="4" spans="1:3" ht="25.5" customHeight="1">
      <c r="A4" s="51">
        <v>2</v>
      </c>
      <c r="B4" s="113" t="s">
        <v>127</v>
      </c>
      <c r="C4" s="77">
        <v>154</v>
      </c>
    </row>
    <row r="5" spans="1:3" ht="25.5" customHeight="1">
      <c r="A5" s="51">
        <v>3</v>
      </c>
      <c r="B5" s="9"/>
      <c r="C5" s="77"/>
    </row>
    <row r="6" spans="1:3" ht="25.5" customHeight="1">
      <c r="A6" s="51">
        <v>4</v>
      </c>
      <c r="B6" s="9"/>
      <c r="C6" s="77"/>
    </row>
    <row r="7" spans="1:3" ht="25.5" customHeight="1">
      <c r="A7" s="51">
        <v>5</v>
      </c>
      <c r="B7" s="78"/>
      <c r="C7" s="77"/>
    </row>
    <row r="8" spans="1:3" ht="25.5" customHeight="1">
      <c r="A8" s="51">
        <v>6</v>
      </c>
      <c r="B8" s="78"/>
      <c r="C8" s="77"/>
    </row>
    <row r="9" spans="1:3" ht="25.5" customHeight="1">
      <c r="A9" s="51">
        <v>7</v>
      </c>
      <c r="B9" s="78"/>
      <c r="C9" s="77"/>
    </row>
    <row r="10" spans="1:3" ht="25.5" customHeight="1">
      <c r="A10" s="51">
        <v>8</v>
      </c>
      <c r="B10" s="78"/>
      <c r="C10" s="77"/>
    </row>
    <row r="11" spans="1:3" ht="25.5" customHeight="1">
      <c r="A11" s="51">
        <v>9</v>
      </c>
      <c r="B11" s="78"/>
      <c r="C11" s="77"/>
    </row>
    <row r="12" spans="1:3" ht="25.5" customHeight="1">
      <c r="A12" s="51">
        <v>10</v>
      </c>
      <c r="B12" s="79"/>
      <c r="C12" s="51"/>
    </row>
  </sheetData>
  <sheetProtection selectLockedCells="1" selectUnlockedCells="1"/>
  <conditionalFormatting sqref="B5:B12">
    <cfRule type="expression" priority="1" dxfId="0" stopIfTrue="1">
      <formula>(C5&gt;0)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2022-02-26T12:47:40Z</dcterms:modified>
  <cp:category/>
  <cp:version/>
  <cp:contentType/>
  <cp:contentStatus/>
</cp:coreProperties>
</file>